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80" windowHeight="6795" activeTab="0"/>
  </bookViews>
  <sheets>
    <sheet name="Hoja1" sheetId="1" r:id="rId1"/>
  </sheets>
  <definedNames/>
  <calcPr fullCalcOnLoad="1"/>
</workbook>
</file>

<file path=xl/sharedStrings.xml><?xml version="1.0" encoding="utf-8"?>
<sst xmlns="http://schemas.openxmlformats.org/spreadsheetml/2006/main" count="55" uniqueCount="51">
  <si>
    <t>Estructura Porcentual</t>
  </si>
  <si>
    <t>Gobierno Federal</t>
  </si>
  <si>
    <t>Tributarios</t>
  </si>
  <si>
    <t>IVA</t>
  </si>
  <si>
    <t>IEPS</t>
  </si>
  <si>
    <t>Importación</t>
  </si>
  <si>
    <t>No Tributarios</t>
  </si>
  <si>
    <t>Derechos</t>
  </si>
  <si>
    <t>Otros</t>
  </si>
  <si>
    <t>Aprovechamientos</t>
  </si>
  <si>
    <t>Desincorporaciones</t>
  </si>
  <si>
    <t>Pemex</t>
  </si>
  <si>
    <t>CFE</t>
  </si>
  <si>
    <t>LFC</t>
  </si>
  <si>
    <t>IMSS</t>
  </si>
  <si>
    <t>ISSSTE</t>
  </si>
  <si>
    <t>Aportaciones de Seguridad Social</t>
  </si>
  <si>
    <t xml:space="preserve">     A los Hidrocarburos</t>
  </si>
  <si>
    <t xml:space="preserve">     Otros</t>
  </si>
  <si>
    <t>Enero</t>
  </si>
  <si>
    <t>Febrero</t>
  </si>
  <si>
    <t>Marzo</t>
  </si>
  <si>
    <t>Abril</t>
  </si>
  <si>
    <t>Mayo</t>
  </si>
  <si>
    <t>Junio</t>
  </si>
  <si>
    <t>Julio</t>
  </si>
  <si>
    <t>Agosto</t>
  </si>
  <si>
    <t>Septiembre</t>
  </si>
  <si>
    <t>Octubre</t>
  </si>
  <si>
    <t>Noviembre</t>
  </si>
  <si>
    <t>Diciembre</t>
  </si>
  <si>
    <t>No comprendidos en los incisos anteriores provenientes de convenios celebrados en otros ejercicios</t>
  </si>
  <si>
    <t>Total</t>
  </si>
  <si>
    <t>1/ Incluye Impuesto al Activo.</t>
  </si>
  <si>
    <t>ISR 1/</t>
  </si>
  <si>
    <t>Otros 2/</t>
  </si>
  <si>
    <t>2/ Incluye Tenencia, ISAN, Accesorios y Otros no comprendidos.</t>
  </si>
  <si>
    <t>3/ Incluye Productos y Contribuciones de Mejoras</t>
  </si>
  <si>
    <t>Otros3/</t>
  </si>
  <si>
    <t>Ingresos Propios de Organismos y Empresas</t>
  </si>
  <si>
    <t>Organismos y Empresas</t>
  </si>
  <si>
    <t>Fuente: Elaborado por el Centro de Estudios de las Finanzas Públicas de la H. Cámara de Diputados con base en datos publicados en el DOF del día miércoles 17 de Enero de 2007.</t>
  </si>
  <si>
    <t>4/ La suma de los ingresos no coinciden con el total anual debido al redondeo de las cifras</t>
  </si>
  <si>
    <t>Primer Trimestre</t>
  </si>
  <si>
    <t>Segundo Trimestre</t>
  </si>
  <si>
    <t>Tercer Trimestre</t>
  </si>
  <si>
    <t>Acumulado 4/</t>
  </si>
  <si>
    <t>Cuarto Trimestre</t>
  </si>
  <si>
    <t>Millones de pesos corrientes</t>
  </si>
  <si>
    <t>ESTIMACION TRIMESTRAL DE LOS INGRESOS PRESUPUESTARIOS 2007</t>
  </si>
  <si>
    <t>(Millones de Pesos y Porcentajes)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</si>
</sst>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_(* #,##0.00_);_(* \(#,##0.00\);_(* &quot;-&quot;??_);_(@_)"/>
    <numFmt numFmtId="183" formatCode="_(* #,##0.0_);_(* \(#,##0.0\);_(* &quot;-&quot;??_);_(@_)"/>
    <numFmt numFmtId="184" formatCode="0.0"/>
    <numFmt numFmtId="185" formatCode="_(&quot;$&quot;* #,##0.00_);_(&quot;$&quot;* \(#,##0.00\);_(&quot;$&quot;* &quot;-&quot;_);_(@_)"/>
    <numFmt numFmtId="186" formatCode="0.000"/>
    <numFmt numFmtId="187" formatCode="*-;*-;*-;*-"/>
  </numFmts>
  <fonts count="8">
    <font>
      <sz val="10"/>
      <name val="Arial"/>
      <family val="0"/>
    </font>
    <font>
      <sz val="10"/>
      <name val="Courier"/>
      <family val="0"/>
    </font>
    <font>
      <b/>
      <sz val="11"/>
      <name val="Arial"/>
      <family val="2"/>
    </font>
    <font>
      <b/>
      <sz val="10"/>
      <name val="Arial"/>
      <family val="2"/>
    </font>
    <font>
      <sz val="8"/>
      <name val="Arial"/>
      <family val="2"/>
    </font>
    <font>
      <u val="single"/>
      <sz val="7.5"/>
      <color indexed="12"/>
      <name val="Arial"/>
      <family val="0"/>
    </font>
    <font>
      <u val="single"/>
      <sz val="7.5"/>
      <color indexed="36"/>
      <name val="Arial"/>
      <family val="0"/>
    </font>
    <font>
      <b/>
      <sz val="10"/>
      <color indexed="8"/>
      <name val="Arial"/>
      <family val="2"/>
    </font>
  </fonts>
  <fills count="7">
    <fill>
      <patternFill/>
    </fill>
    <fill>
      <patternFill patternType="gray125"/>
    </fill>
    <fill>
      <patternFill patternType="solid">
        <fgColor indexed="65"/>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87" fontId="1"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3" fillId="2" borderId="1" xfId="0" applyFont="1" applyFill="1" applyBorder="1" applyAlignment="1">
      <alignment/>
    </xf>
    <xf numFmtId="0" fontId="3" fillId="2" borderId="1" xfId="0" applyFont="1" applyFill="1" applyBorder="1" applyAlignment="1">
      <alignment horizontal="right"/>
    </xf>
    <xf numFmtId="0" fontId="0" fillId="2" borderId="0" xfId="0" applyFont="1" applyFill="1" applyAlignment="1">
      <alignment horizontal="left" indent="2"/>
    </xf>
    <xf numFmtId="0" fontId="0" fillId="2" borderId="0" xfId="0" applyFont="1" applyFill="1" applyAlignment="1">
      <alignment/>
    </xf>
    <xf numFmtId="0" fontId="0" fillId="2" borderId="0" xfId="0" applyFont="1" applyFill="1" applyAlignment="1">
      <alignment horizontal="left" indent="3"/>
    </xf>
    <xf numFmtId="0" fontId="0" fillId="2" borderId="0" xfId="0" applyFill="1" applyBorder="1" applyAlignment="1">
      <alignment/>
    </xf>
    <xf numFmtId="0" fontId="0" fillId="0" borderId="2" xfId="0" applyBorder="1" applyAlignment="1">
      <alignment/>
    </xf>
    <xf numFmtId="0" fontId="3" fillId="3" borderId="0" xfId="0" applyFont="1" applyFill="1" applyAlignment="1">
      <alignment/>
    </xf>
    <xf numFmtId="0" fontId="3" fillId="3" borderId="0" xfId="0" applyFont="1" applyFill="1" applyAlignment="1">
      <alignment horizontal="left" indent="1"/>
    </xf>
    <xf numFmtId="0" fontId="3" fillId="2" borderId="0" xfId="0" applyFont="1" applyFill="1" applyAlignment="1">
      <alignment horizontal="left" indent="1"/>
    </xf>
    <xf numFmtId="0" fontId="7" fillId="3" borderId="0" xfId="0" applyFont="1" applyFill="1" applyAlignment="1">
      <alignment horizontal="left" indent="1"/>
    </xf>
    <xf numFmtId="0" fontId="7" fillId="0" borderId="0" xfId="0" applyFont="1" applyAlignment="1">
      <alignment/>
    </xf>
    <xf numFmtId="0" fontId="0" fillId="2" borderId="0" xfId="0" applyFont="1" applyFill="1" applyAlignment="1">
      <alignment horizontal="left" vertical="center" wrapText="1" indent="3"/>
    </xf>
    <xf numFmtId="0" fontId="3" fillId="2" borderId="0" xfId="0" applyFont="1" applyFill="1" applyAlignment="1">
      <alignment horizontal="left" indent="2"/>
    </xf>
    <xf numFmtId="0" fontId="3" fillId="0" borderId="0" xfId="0" applyFont="1" applyAlignment="1">
      <alignment/>
    </xf>
    <xf numFmtId="0" fontId="3" fillId="0" borderId="0" xfId="0" applyFont="1" applyAlignment="1">
      <alignment horizontal="left" indent="2"/>
    </xf>
    <xf numFmtId="0" fontId="0" fillId="4" borderId="0" xfId="0" applyFill="1" applyAlignment="1">
      <alignment/>
    </xf>
    <xf numFmtId="0" fontId="0" fillId="4" borderId="2" xfId="0" applyFill="1" applyBorder="1" applyAlignment="1">
      <alignment/>
    </xf>
    <xf numFmtId="180" fontId="0" fillId="4" borderId="0" xfId="0" applyNumberFormat="1" applyFill="1" applyAlignment="1">
      <alignment/>
    </xf>
    <xf numFmtId="180" fontId="7" fillId="5" borderId="0" xfId="0" applyNumberFormat="1" applyFont="1" applyFill="1" applyAlignment="1">
      <alignment/>
    </xf>
    <xf numFmtId="180" fontId="3" fillId="5" borderId="0" xfId="0" applyNumberFormat="1" applyFont="1" applyFill="1" applyAlignment="1">
      <alignment/>
    </xf>
    <xf numFmtId="180" fontId="3" fillId="4" borderId="0" xfId="0" applyNumberFormat="1" applyFont="1" applyFill="1" applyAlignment="1">
      <alignment/>
    </xf>
    <xf numFmtId="180" fontId="3" fillId="4" borderId="0" xfId="0" applyNumberFormat="1" applyFont="1" applyFill="1" applyBorder="1" applyAlignment="1">
      <alignment/>
    </xf>
    <xf numFmtId="0" fontId="0" fillId="2" borderId="2" xfId="0" applyFill="1" applyBorder="1" applyAlignment="1">
      <alignment/>
    </xf>
    <xf numFmtId="0" fontId="4" fillId="6" borderId="0" xfId="0" applyFont="1" applyFill="1" applyBorder="1" applyAlignment="1">
      <alignment/>
    </xf>
    <xf numFmtId="0" fontId="4" fillId="4" borderId="0" xfId="0" applyFont="1" applyFill="1" applyAlignment="1">
      <alignment/>
    </xf>
    <xf numFmtId="0" fontId="4" fillId="6" borderId="0" xfId="0" applyFont="1" applyFill="1" applyAlignment="1">
      <alignment horizontal="left"/>
    </xf>
    <xf numFmtId="0" fontId="4" fillId="6" borderId="0" xfId="0" applyFont="1" applyFill="1" applyAlignment="1">
      <alignment/>
    </xf>
    <xf numFmtId="180" fontId="0" fillId="4" borderId="0" xfId="0" applyNumberFormat="1" applyFill="1" applyAlignment="1">
      <alignment vertical="center"/>
    </xf>
    <xf numFmtId="0" fontId="3" fillId="2" borderId="1" xfId="0" applyFont="1" applyFill="1" applyBorder="1" applyAlignment="1">
      <alignment horizontal="right" wrapText="1"/>
    </xf>
    <xf numFmtId="0" fontId="0" fillId="4" borderId="0" xfId="0" applyFill="1" applyBorder="1" applyAlignment="1">
      <alignment horizontal="center"/>
    </xf>
    <xf numFmtId="0" fontId="3" fillId="4" borderId="1" xfId="0" applyFont="1" applyFill="1" applyBorder="1" applyAlignment="1">
      <alignment horizontal="right" wrapText="1"/>
    </xf>
    <xf numFmtId="181" fontId="3" fillId="5" borderId="0" xfId="22" applyNumberFormat="1" applyFont="1" applyFill="1" applyAlignment="1">
      <alignment/>
    </xf>
    <xf numFmtId="181" fontId="0" fillId="4" borderId="0" xfId="22" applyNumberFormat="1" applyFill="1" applyAlignment="1">
      <alignment/>
    </xf>
    <xf numFmtId="181" fontId="7" fillId="5" borderId="0" xfId="22" applyNumberFormat="1" applyFont="1" applyFill="1" applyAlignment="1">
      <alignment/>
    </xf>
    <xf numFmtId="181" fontId="3" fillId="4" borderId="0" xfId="22" applyNumberFormat="1" applyFont="1" applyFill="1" applyAlignment="1">
      <alignment/>
    </xf>
    <xf numFmtId="181" fontId="0" fillId="4" borderId="0" xfId="22" applyNumberFormat="1" applyFill="1" applyAlignment="1">
      <alignment vertical="center"/>
    </xf>
    <xf numFmtId="181" fontId="3" fillId="4" borderId="0" xfId="22" applyNumberFormat="1" applyFont="1" applyFill="1" applyBorder="1" applyAlignment="1">
      <alignment/>
    </xf>
    <xf numFmtId="0" fontId="3" fillId="6" borderId="0" xfId="0" applyFont="1" applyFill="1" applyAlignment="1">
      <alignment horizontal="left" indent="1"/>
    </xf>
    <xf numFmtId="0" fontId="0" fillId="2" borderId="3" xfId="0" applyFill="1" applyBorder="1" applyAlignment="1">
      <alignment horizontal="center"/>
    </xf>
    <xf numFmtId="0" fontId="2" fillId="2" borderId="0" xfId="0" applyFont="1" applyFill="1" applyAlignment="1">
      <alignment horizontal="center"/>
    </xf>
    <xf numFmtId="0" fontId="0" fillId="2" borderId="2" xfId="0" applyFill="1" applyBorder="1" applyAlignment="1">
      <alignment horizontal="center"/>
    </xf>
    <xf numFmtId="0" fontId="3" fillId="2" borderId="0" xfId="0" applyFont="1" applyFill="1" applyBorder="1" applyAlignment="1">
      <alignment horizontal="right" vertical="center"/>
    </xf>
    <xf numFmtId="0" fontId="3" fillId="2" borderId="1" xfId="0" applyFont="1" applyFill="1" applyBorder="1" applyAlignment="1">
      <alignment horizontal="right" vertical="center"/>
    </xf>
  </cellXfs>
  <cellStyles count="9">
    <cellStyle name="Normal" xfId="0"/>
    <cellStyle name="Hyperlink" xfId="15"/>
    <cellStyle name="Followed Hyperlink" xfId="16"/>
    <cellStyle name="Linea horizontal"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8"/>
  <sheetViews>
    <sheetView tabSelected="1" zoomScale="75" zoomScaleNormal="75" workbookViewId="0" topLeftCell="A1">
      <selection activeCell="A2" sqref="A2:W2"/>
    </sheetView>
  </sheetViews>
  <sheetFormatPr defaultColWidth="11.421875" defaultRowHeight="12.75"/>
  <cols>
    <col min="1" max="1" width="53.00390625" style="0" customWidth="1"/>
    <col min="2" max="2" width="14.57421875" style="0" customWidth="1"/>
    <col min="3" max="5" width="11.421875" style="0" hidden="1" customWidth="1"/>
    <col min="6" max="6" width="14.140625" style="0" customWidth="1"/>
    <col min="7" max="9" width="0" style="0" hidden="1" customWidth="1"/>
    <col min="10" max="10" width="16.421875" style="0" customWidth="1"/>
    <col min="11" max="13" width="0" style="0" hidden="1" customWidth="1"/>
    <col min="14" max="14" width="14.00390625" style="0" customWidth="1"/>
    <col min="15" max="15" width="0" style="0" hidden="1" customWidth="1"/>
    <col min="16" max="16" width="11.8515625" style="0" hidden="1" customWidth="1"/>
    <col min="17" max="17" width="12.7109375" style="0" hidden="1" customWidth="1"/>
    <col min="18" max="18" width="14.00390625" style="0" customWidth="1"/>
    <col min="19" max="19" width="2.00390625" style="17" customWidth="1"/>
    <col min="20" max="20" width="11.140625" style="0" customWidth="1"/>
    <col min="21" max="21" width="12.7109375" style="0" customWidth="1"/>
    <col min="22" max="22" width="13.28125" style="0" customWidth="1"/>
    <col min="23" max="23" width="11.28125" style="0" customWidth="1"/>
  </cols>
  <sheetData>
    <row r="1" spans="1:23" ht="15">
      <c r="A1" s="41" t="s">
        <v>49</v>
      </c>
      <c r="B1" s="41"/>
      <c r="C1" s="41"/>
      <c r="D1" s="41"/>
      <c r="E1" s="41"/>
      <c r="F1" s="41"/>
      <c r="G1" s="41"/>
      <c r="H1" s="41"/>
      <c r="I1" s="41"/>
      <c r="J1" s="41"/>
      <c r="K1" s="41"/>
      <c r="L1" s="41"/>
      <c r="M1" s="41"/>
      <c r="N1" s="41"/>
      <c r="O1" s="41"/>
      <c r="P1" s="41"/>
      <c r="Q1" s="41"/>
      <c r="R1" s="41"/>
      <c r="S1" s="41"/>
      <c r="T1" s="41"/>
      <c r="U1" s="41"/>
      <c r="V1" s="41"/>
      <c r="W1" s="41"/>
    </row>
    <row r="2" spans="1:23" ht="12.75">
      <c r="A2" s="42" t="s">
        <v>50</v>
      </c>
      <c r="B2" s="42"/>
      <c r="C2" s="42"/>
      <c r="D2" s="42"/>
      <c r="E2" s="42"/>
      <c r="F2" s="42"/>
      <c r="G2" s="42"/>
      <c r="H2" s="42"/>
      <c r="I2" s="42"/>
      <c r="J2" s="42"/>
      <c r="K2" s="42"/>
      <c r="L2" s="42"/>
      <c r="M2" s="42"/>
      <c r="N2" s="42"/>
      <c r="O2" s="42"/>
      <c r="P2" s="42"/>
      <c r="Q2" s="42"/>
      <c r="R2" s="42"/>
      <c r="S2" s="42"/>
      <c r="T2" s="42"/>
      <c r="U2" s="42"/>
      <c r="V2" s="42"/>
      <c r="W2" s="42"/>
    </row>
    <row r="3" spans="1:23" ht="12.75">
      <c r="A3" s="6"/>
      <c r="B3" s="43" t="s">
        <v>46</v>
      </c>
      <c r="C3" s="7"/>
      <c r="D3" s="24"/>
      <c r="E3" s="24"/>
      <c r="F3" s="42" t="s">
        <v>48</v>
      </c>
      <c r="G3" s="42"/>
      <c r="H3" s="42"/>
      <c r="I3" s="42"/>
      <c r="J3" s="42"/>
      <c r="K3" s="42"/>
      <c r="L3" s="42"/>
      <c r="M3" s="42"/>
      <c r="N3" s="42"/>
      <c r="O3" s="42"/>
      <c r="P3" s="42"/>
      <c r="Q3" s="42"/>
      <c r="R3" s="42"/>
      <c r="S3" s="31"/>
      <c r="T3" s="40" t="s">
        <v>0</v>
      </c>
      <c r="U3" s="40"/>
      <c r="V3" s="40"/>
      <c r="W3" s="40"/>
    </row>
    <row r="4" spans="1:23" ht="26.25" thickBot="1">
      <c r="A4" s="1"/>
      <c r="B4" s="44"/>
      <c r="C4" s="2" t="s">
        <v>19</v>
      </c>
      <c r="D4" s="2" t="s">
        <v>20</v>
      </c>
      <c r="E4" s="2" t="s">
        <v>21</v>
      </c>
      <c r="F4" s="30" t="s">
        <v>43</v>
      </c>
      <c r="G4" s="2" t="s">
        <v>22</v>
      </c>
      <c r="H4" s="2" t="s">
        <v>23</v>
      </c>
      <c r="I4" s="2" t="s">
        <v>24</v>
      </c>
      <c r="J4" s="30" t="s">
        <v>44</v>
      </c>
      <c r="K4" s="2" t="s">
        <v>25</v>
      </c>
      <c r="L4" s="2" t="s">
        <v>26</v>
      </c>
      <c r="M4" s="2" t="s">
        <v>27</v>
      </c>
      <c r="N4" s="30" t="s">
        <v>45</v>
      </c>
      <c r="O4" s="30" t="s">
        <v>28</v>
      </c>
      <c r="P4" s="2" t="s">
        <v>29</v>
      </c>
      <c r="Q4" s="2" t="s">
        <v>30</v>
      </c>
      <c r="R4" s="30" t="s">
        <v>47</v>
      </c>
      <c r="S4" s="32"/>
      <c r="T4" s="30" t="s">
        <v>43</v>
      </c>
      <c r="U4" s="30" t="s">
        <v>44</v>
      </c>
      <c r="V4" s="30" t="s">
        <v>45</v>
      </c>
      <c r="W4" s="30" t="s">
        <v>47</v>
      </c>
    </row>
    <row r="5" spans="1:23" ht="12.75">
      <c r="A5" s="8" t="s">
        <v>32</v>
      </c>
      <c r="B5" s="21">
        <f>F5+J5+N5+R5</f>
        <v>2238412.4</v>
      </c>
      <c r="C5" s="21">
        <f aca="true" t="shared" si="0" ref="C5:Q5">SUM(C7,C24)</f>
        <v>218342</v>
      </c>
      <c r="D5" s="21">
        <f t="shared" si="0"/>
        <v>172966.8</v>
      </c>
      <c r="E5" s="21">
        <f t="shared" si="0"/>
        <v>193208.69999999998</v>
      </c>
      <c r="F5" s="21">
        <f>SUM(C5:E5)</f>
        <v>584517.5</v>
      </c>
      <c r="G5" s="21">
        <f t="shared" si="0"/>
        <v>193837.90000000002</v>
      </c>
      <c r="H5" s="21">
        <f t="shared" si="0"/>
        <v>186314.59999999998</v>
      </c>
      <c r="I5" s="21">
        <f t="shared" si="0"/>
        <v>186284.59999999998</v>
      </c>
      <c r="J5" s="21">
        <f>SUM(G5:I5)</f>
        <v>566437.1</v>
      </c>
      <c r="K5" s="21">
        <f t="shared" si="0"/>
        <v>181985.5</v>
      </c>
      <c r="L5" s="21">
        <f t="shared" si="0"/>
        <v>182633.40000000002</v>
      </c>
      <c r="M5" s="21">
        <f t="shared" si="0"/>
        <v>174349.5</v>
      </c>
      <c r="N5" s="21">
        <f>SUM(K5:M5)</f>
        <v>538968.4</v>
      </c>
      <c r="O5" s="21">
        <f t="shared" si="0"/>
        <v>180609.1</v>
      </c>
      <c r="P5" s="21">
        <f t="shared" si="0"/>
        <v>181130.69999999998</v>
      </c>
      <c r="Q5" s="21">
        <f t="shared" si="0"/>
        <v>186749.6</v>
      </c>
      <c r="R5" s="21">
        <f>SUM(O5:Q5)</f>
        <v>548489.4</v>
      </c>
      <c r="S5" s="21"/>
      <c r="T5" s="33">
        <f>F5/$B5</f>
        <v>0.2611303886629649</v>
      </c>
      <c r="U5" s="33">
        <f>J5/B5</f>
        <v>0.25305305671108685</v>
      </c>
      <c r="V5" s="33">
        <f>N5/B5</f>
        <v>0.2407815467784221</v>
      </c>
      <c r="W5" s="33">
        <f>R5/B5</f>
        <v>0.24503500784752624</v>
      </c>
    </row>
    <row r="6" spans="1:23" ht="12.75">
      <c r="A6" s="4"/>
      <c r="B6" s="19"/>
      <c r="C6" s="19"/>
      <c r="D6" s="19"/>
      <c r="E6" s="19"/>
      <c r="F6" s="19"/>
      <c r="G6" s="19"/>
      <c r="H6" s="19"/>
      <c r="I6" s="19"/>
      <c r="J6" s="19"/>
      <c r="K6" s="19"/>
      <c r="L6" s="19"/>
      <c r="M6" s="19"/>
      <c r="N6" s="19"/>
      <c r="O6" s="19"/>
      <c r="P6" s="19"/>
      <c r="Q6" s="19"/>
      <c r="R6" s="19"/>
      <c r="S6" s="19"/>
      <c r="T6" s="34"/>
      <c r="U6" s="34"/>
      <c r="V6" s="34"/>
      <c r="W6" s="34"/>
    </row>
    <row r="7" spans="1:23" s="15" customFormat="1" ht="12.75">
      <c r="A7" s="8" t="s">
        <v>1</v>
      </c>
      <c r="B7" s="21">
        <f aca="true" t="shared" si="1" ref="B7:B31">F7+J7+N7+R7</f>
        <v>1511815.5999999999</v>
      </c>
      <c r="C7" s="21">
        <f aca="true" t="shared" si="2" ref="C7:Q7">SUM(C9+C15)</f>
        <v>172458.4</v>
      </c>
      <c r="D7" s="21">
        <f t="shared" si="2"/>
        <v>105762.4</v>
      </c>
      <c r="E7" s="21">
        <f t="shared" si="2"/>
        <v>130010.09999999999</v>
      </c>
      <c r="F7" s="21">
        <f aca="true" t="shared" si="3" ref="F7:F31">SUM(C7:E7)</f>
        <v>408230.89999999997</v>
      </c>
      <c r="G7" s="21">
        <f t="shared" si="2"/>
        <v>148029.7</v>
      </c>
      <c r="H7" s="21">
        <f t="shared" si="2"/>
        <v>117559.9</v>
      </c>
      <c r="I7" s="21">
        <f t="shared" si="2"/>
        <v>121137.79999999999</v>
      </c>
      <c r="J7" s="21">
        <f aca="true" t="shared" si="4" ref="J7:J31">SUM(G7:I7)</f>
        <v>386727.39999999997</v>
      </c>
      <c r="K7" s="21">
        <f t="shared" si="2"/>
        <v>133089</v>
      </c>
      <c r="L7" s="21">
        <f t="shared" si="2"/>
        <v>113264.20000000001</v>
      </c>
      <c r="M7" s="21">
        <f t="shared" si="2"/>
        <v>109289.40000000002</v>
      </c>
      <c r="N7" s="21">
        <f aca="true" t="shared" si="5" ref="N7:N31">SUM(K7:M7)</f>
        <v>355642.60000000003</v>
      </c>
      <c r="O7" s="21">
        <f t="shared" si="2"/>
        <v>131609.6</v>
      </c>
      <c r="P7" s="21">
        <f t="shared" si="2"/>
        <v>111273.49999999999</v>
      </c>
      <c r="Q7" s="21">
        <f t="shared" si="2"/>
        <v>118331.6</v>
      </c>
      <c r="R7" s="21">
        <f aca="true" t="shared" si="6" ref="R7:R31">SUM(O7:Q7)</f>
        <v>361214.69999999995</v>
      </c>
      <c r="S7" s="21"/>
      <c r="T7" s="33">
        <f aca="true" t="shared" si="7" ref="T7:T31">F7/$B7</f>
        <v>0.27002691333519774</v>
      </c>
      <c r="U7" s="33">
        <f aca="true" t="shared" si="8" ref="U7:U31">J7/B7</f>
        <v>0.2558032871204663</v>
      </c>
      <c r="V7" s="33">
        <f aca="true" t="shared" si="9" ref="V7:V31">N7/B7</f>
        <v>0.23524204936104645</v>
      </c>
      <c r="W7" s="33">
        <f aca="true" t="shared" si="10" ref="W7:W31">R7/B7</f>
        <v>0.23892775018328954</v>
      </c>
    </row>
    <row r="8" spans="1:23" ht="12.75">
      <c r="A8" s="4"/>
      <c r="B8" s="19">
        <f t="shared" si="1"/>
        <v>0</v>
      </c>
      <c r="C8" s="19"/>
      <c r="D8" s="19"/>
      <c r="E8" s="19"/>
      <c r="F8" s="19"/>
      <c r="G8" s="19"/>
      <c r="H8" s="19"/>
      <c r="I8" s="19"/>
      <c r="J8" s="19"/>
      <c r="K8" s="19"/>
      <c r="L8" s="19"/>
      <c r="M8" s="19"/>
      <c r="N8" s="19"/>
      <c r="O8" s="19"/>
      <c r="P8" s="19"/>
      <c r="Q8" s="19"/>
      <c r="R8" s="19"/>
      <c r="S8" s="19"/>
      <c r="T8" s="34"/>
      <c r="U8" s="34"/>
      <c r="V8" s="34"/>
      <c r="W8" s="34"/>
    </row>
    <row r="9" spans="1:23" s="12" customFormat="1" ht="12.75">
      <c r="A9" s="11" t="s">
        <v>2</v>
      </c>
      <c r="B9" s="20">
        <f t="shared" si="1"/>
        <v>1005314.3</v>
      </c>
      <c r="C9" s="20">
        <f>SUM(C10:C14)</f>
        <v>108911.79999999999</v>
      </c>
      <c r="D9" s="20">
        <f aca="true" t="shared" si="11" ref="D9:Q9">SUM(D10:D14)</f>
        <v>73331.3</v>
      </c>
      <c r="E9" s="20">
        <f t="shared" si="11"/>
        <v>86920.5</v>
      </c>
      <c r="F9" s="20">
        <f>SUM(C9:E9)</f>
        <v>269163.6</v>
      </c>
      <c r="G9" s="20">
        <f t="shared" si="11"/>
        <v>94925.2</v>
      </c>
      <c r="H9" s="20">
        <f t="shared" si="11"/>
        <v>83940.7</v>
      </c>
      <c r="I9" s="20">
        <f t="shared" si="11"/>
        <v>84478.59999999999</v>
      </c>
      <c r="J9" s="20">
        <f t="shared" si="4"/>
        <v>263344.5</v>
      </c>
      <c r="K9" s="20">
        <f t="shared" si="11"/>
        <v>78112.2</v>
      </c>
      <c r="L9" s="20">
        <f t="shared" si="11"/>
        <v>78665</v>
      </c>
      <c r="M9" s="20">
        <f t="shared" si="11"/>
        <v>75633.10000000002</v>
      </c>
      <c r="N9" s="20">
        <f t="shared" si="5"/>
        <v>232410.30000000005</v>
      </c>
      <c r="O9" s="20">
        <f t="shared" si="11"/>
        <v>77727</v>
      </c>
      <c r="P9" s="20">
        <f t="shared" si="11"/>
        <v>78022.99999999999</v>
      </c>
      <c r="Q9" s="20">
        <f t="shared" si="11"/>
        <v>84645.90000000001</v>
      </c>
      <c r="R9" s="20">
        <f t="shared" si="6"/>
        <v>240395.90000000002</v>
      </c>
      <c r="S9" s="20"/>
      <c r="T9" s="35">
        <f t="shared" si="7"/>
        <v>0.2677407453569495</v>
      </c>
      <c r="U9" s="35">
        <f t="shared" si="8"/>
        <v>0.26195240632705613</v>
      </c>
      <c r="V9" s="35">
        <f t="shared" si="9"/>
        <v>0.2311817309273329</v>
      </c>
      <c r="W9" s="35">
        <f t="shared" si="10"/>
        <v>0.23912511738866146</v>
      </c>
    </row>
    <row r="10" spans="1:23" ht="12.75">
      <c r="A10" s="3" t="s">
        <v>34</v>
      </c>
      <c r="B10" s="19">
        <f t="shared" si="1"/>
        <v>452140.4</v>
      </c>
      <c r="C10" s="19">
        <v>51511.2</v>
      </c>
      <c r="D10" s="19">
        <v>33146.9</v>
      </c>
      <c r="E10" s="19">
        <v>42508.1</v>
      </c>
      <c r="F10" s="19">
        <f t="shared" si="3"/>
        <v>127166.20000000001</v>
      </c>
      <c r="G10" s="19">
        <v>47285</v>
      </c>
      <c r="H10" s="19">
        <v>36876.3</v>
      </c>
      <c r="I10" s="19">
        <v>36972.5</v>
      </c>
      <c r="J10" s="19">
        <f t="shared" si="4"/>
        <v>121133.8</v>
      </c>
      <c r="K10" s="19">
        <v>34838.3</v>
      </c>
      <c r="L10" s="19">
        <v>33553.7</v>
      </c>
      <c r="M10" s="19">
        <v>32803.9</v>
      </c>
      <c r="N10" s="19">
        <f t="shared" si="5"/>
        <v>101195.9</v>
      </c>
      <c r="O10" s="19">
        <v>32695.1</v>
      </c>
      <c r="P10" s="19">
        <v>33394.1</v>
      </c>
      <c r="Q10" s="19">
        <v>36555.3</v>
      </c>
      <c r="R10" s="19">
        <f t="shared" si="6"/>
        <v>102644.5</v>
      </c>
      <c r="S10" s="19"/>
      <c r="T10" s="34">
        <f t="shared" si="7"/>
        <v>0.2812537875403304</v>
      </c>
      <c r="U10" s="34">
        <f t="shared" si="8"/>
        <v>0.26791191408686327</v>
      </c>
      <c r="V10" s="34">
        <f t="shared" si="9"/>
        <v>0.2238152131506054</v>
      </c>
      <c r="W10" s="34">
        <f t="shared" si="10"/>
        <v>0.22701908522220088</v>
      </c>
    </row>
    <row r="11" spans="1:23" ht="12.75">
      <c r="A11" s="3" t="s">
        <v>3</v>
      </c>
      <c r="B11" s="19">
        <f t="shared" si="1"/>
        <v>428710.7</v>
      </c>
      <c r="C11" s="19">
        <v>44656</v>
      </c>
      <c r="D11" s="19">
        <v>32853.1</v>
      </c>
      <c r="E11" s="19">
        <v>32899.9</v>
      </c>
      <c r="F11" s="19">
        <f t="shared" si="3"/>
        <v>110409</v>
      </c>
      <c r="G11" s="19">
        <v>36678.2</v>
      </c>
      <c r="H11" s="19">
        <v>36620.3</v>
      </c>
      <c r="I11" s="19">
        <v>37411</v>
      </c>
      <c r="J11" s="19">
        <f t="shared" si="4"/>
        <v>110709.5</v>
      </c>
      <c r="K11" s="19">
        <v>33102.7</v>
      </c>
      <c r="L11" s="19">
        <v>34023.2</v>
      </c>
      <c r="M11" s="19">
        <v>32836.8</v>
      </c>
      <c r="N11" s="19">
        <f t="shared" si="5"/>
        <v>99962.7</v>
      </c>
      <c r="O11" s="19">
        <v>34687.7</v>
      </c>
      <c r="P11" s="19">
        <v>35088.3</v>
      </c>
      <c r="Q11" s="19">
        <v>37853.5</v>
      </c>
      <c r="R11" s="19">
        <f t="shared" si="6"/>
        <v>107629.5</v>
      </c>
      <c r="S11" s="19"/>
      <c r="T11" s="34">
        <f t="shared" si="7"/>
        <v>0.2575373089591652</v>
      </c>
      <c r="U11" s="34">
        <f t="shared" si="8"/>
        <v>0.2582382478440589</v>
      </c>
      <c r="V11" s="34">
        <f t="shared" si="9"/>
        <v>0.23317052735096183</v>
      </c>
      <c r="W11" s="34">
        <f t="shared" si="10"/>
        <v>0.251053915845814</v>
      </c>
    </row>
    <row r="12" spans="1:23" ht="12.75">
      <c r="A12" s="3" t="s">
        <v>4</v>
      </c>
      <c r="B12" s="19">
        <f t="shared" si="1"/>
        <v>59995.50000000001</v>
      </c>
      <c r="C12" s="19">
        <v>5320.9</v>
      </c>
      <c r="D12" s="19">
        <v>1758.5</v>
      </c>
      <c r="E12" s="19">
        <v>2702.8</v>
      </c>
      <c r="F12" s="19">
        <f t="shared" si="3"/>
        <v>9782.2</v>
      </c>
      <c r="G12" s="19">
        <v>4066.1</v>
      </c>
      <c r="H12" s="19">
        <v>4865.4</v>
      </c>
      <c r="I12" s="19">
        <v>5226.5</v>
      </c>
      <c r="J12" s="19">
        <f t="shared" si="4"/>
        <v>14158</v>
      </c>
      <c r="K12" s="19">
        <v>5477.2</v>
      </c>
      <c r="L12" s="19">
        <v>6230.6</v>
      </c>
      <c r="M12" s="19">
        <v>6157.1</v>
      </c>
      <c r="N12" s="19">
        <f t="shared" si="5"/>
        <v>17864.9</v>
      </c>
      <c r="O12" s="19">
        <v>6386.5</v>
      </c>
      <c r="P12" s="19">
        <v>5627.9</v>
      </c>
      <c r="Q12" s="19">
        <v>6176</v>
      </c>
      <c r="R12" s="19">
        <f t="shared" si="6"/>
        <v>18190.4</v>
      </c>
      <c r="S12" s="19"/>
      <c r="T12" s="34">
        <f t="shared" si="7"/>
        <v>0.1630488953338167</v>
      </c>
      <c r="U12" s="34">
        <f t="shared" si="8"/>
        <v>0.2359843654940787</v>
      </c>
      <c r="V12" s="34">
        <f t="shared" si="9"/>
        <v>0.29777066613329334</v>
      </c>
      <c r="W12" s="34">
        <f t="shared" si="10"/>
        <v>0.30319607303881124</v>
      </c>
    </row>
    <row r="13" spans="1:23" ht="12.75">
      <c r="A13" s="3" t="s">
        <v>5</v>
      </c>
      <c r="B13" s="19">
        <f t="shared" si="1"/>
        <v>27585.7</v>
      </c>
      <c r="C13" s="19">
        <v>2549.5</v>
      </c>
      <c r="D13" s="19">
        <v>2102.5</v>
      </c>
      <c r="E13" s="19">
        <v>2213.3</v>
      </c>
      <c r="F13" s="19">
        <f t="shared" si="3"/>
        <v>6865.3</v>
      </c>
      <c r="G13" s="19">
        <v>1943.7</v>
      </c>
      <c r="H13" s="19">
        <v>2415.2</v>
      </c>
      <c r="I13" s="19">
        <v>2435.9</v>
      </c>
      <c r="J13" s="19">
        <f t="shared" si="4"/>
        <v>6794.799999999999</v>
      </c>
      <c r="K13" s="19">
        <v>2336.8</v>
      </c>
      <c r="L13" s="19">
        <v>2513.4</v>
      </c>
      <c r="M13" s="19">
        <v>2009.7</v>
      </c>
      <c r="N13" s="19">
        <f t="shared" si="5"/>
        <v>6859.900000000001</v>
      </c>
      <c r="O13" s="19">
        <v>2264.6</v>
      </c>
      <c r="P13" s="19">
        <v>2336.5</v>
      </c>
      <c r="Q13" s="19">
        <v>2464.6</v>
      </c>
      <c r="R13" s="19">
        <f t="shared" si="6"/>
        <v>7065.700000000001</v>
      </c>
      <c r="S13" s="19"/>
      <c r="T13" s="34">
        <f t="shared" si="7"/>
        <v>0.24887169801745107</v>
      </c>
      <c r="U13" s="34">
        <f t="shared" si="8"/>
        <v>0.24631602605697878</v>
      </c>
      <c r="V13" s="34">
        <f t="shared" si="9"/>
        <v>0.24867594442047875</v>
      </c>
      <c r="W13" s="34">
        <f t="shared" si="10"/>
        <v>0.2561363315050914</v>
      </c>
    </row>
    <row r="14" spans="1:23" ht="12.75">
      <c r="A14" s="3" t="s">
        <v>35</v>
      </c>
      <c r="B14" s="19">
        <f t="shared" si="1"/>
        <v>36882</v>
      </c>
      <c r="C14" s="19">
        <v>4874.2</v>
      </c>
      <c r="D14" s="19">
        <v>3470.3</v>
      </c>
      <c r="E14" s="19">
        <v>6596.4</v>
      </c>
      <c r="F14" s="19">
        <f t="shared" si="3"/>
        <v>14940.9</v>
      </c>
      <c r="G14" s="19">
        <v>4952.2</v>
      </c>
      <c r="H14" s="19">
        <v>3163.5</v>
      </c>
      <c r="I14" s="19">
        <v>2432.7</v>
      </c>
      <c r="J14" s="19">
        <f t="shared" si="4"/>
        <v>10548.4</v>
      </c>
      <c r="K14" s="19">
        <v>2357.2</v>
      </c>
      <c r="L14" s="19">
        <v>2344.1</v>
      </c>
      <c r="M14" s="19">
        <v>1825.6</v>
      </c>
      <c r="N14" s="19">
        <f t="shared" si="5"/>
        <v>6526.9</v>
      </c>
      <c r="O14" s="19">
        <v>1693.1</v>
      </c>
      <c r="P14" s="19">
        <v>1576.2</v>
      </c>
      <c r="Q14" s="19">
        <v>1596.5</v>
      </c>
      <c r="R14" s="19">
        <f t="shared" si="6"/>
        <v>4865.8</v>
      </c>
      <c r="S14" s="19"/>
      <c r="T14" s="34">
        <f t="shared" si="7"/>
        <v>0.4051000488042948</v>
      </c>
      <c r="U14" s="34">
        <f t="shared" si="8"/>
        <v>0.2860040127975706</v>
      </c>
      <c r="V14" s="34">
        <f t="shared" si="9"/>
        <v>0.17696708421452198</v>
      </c>
      <c r="W14" s="34">
        <f t="shared" si="10"/>
        <v>0.1319288541836126</v>
      </c>
    </row>
    <row r="15" spans="1:23" s="15" customFormat="1" ht="12.75">
      <c r="A15" s="9" t="s">
        <v>6</v>
      </c>
      <c r="B15" s="21">
        <f t="shared" si="1"/>
        <v>506501.29999999993</v>
      </c>
      <c r="C15" s="21">
        <f>SUM(C16,C19,C23)</f>
        <v>63546.6</v>
      </c>
      <c r="D15" s="21">
        <f aca="true" t="shared" si="12" ref="D15:Q15">SUM(D16,D19,D23)</f>
        <v>32431.1</v>
      </c>
      <c r="E15" s="21">
        <f t="shared" si="12"/>
        <v>43089.59999999999</v>
      </c>
      <c r="F15" s="21">
        <f t="shared" si="3"/>
        <v>139067.3</v>
      </c>
      <c r="G15" s="21">
        <f t="shared" si="12"/>
        <v>53104.5</v>
      </c>
      <c r="H15" s="21">
        <f t="shared" si="12"/>
        <v>33619.2</v>
      </c>
      <c r="I15" s="21">
        <f t="shared" si="12"/>
        <v>36659.2</v>
      </c>
      <c r="J15" s="21">
        <f t="shared" si="4"/>
        <v>123382.9</v>
      </c>
      <c r="K15" s="21">
        <f>SUM(K16,K19,K23)</f>
        <v>54976.799999999996</v>
      </c>
      <c r="L15" s="21">
        <f t="shared" si="12"/>
        <v>34599.200000000004</v>
      </c>
      <c r="M15" s="21">
        <f t="shared" si="12"/>
        <v>33656.299999999996</v>
      </c>
      <c r="N15" s="21">
        <f t="shared" si="5"/>
        <v>123232.29999999999</v>
      </c>
      <c r="O15" s="21">
        <f t="shared" si="12"/>
        <v>53882.600000000006</v>
      </c>
      <c r="P15" s="21">
        <f t="shared" si="12"/>
        <v>33250.5</v>
      </c>
      <c r="Q15" s="21">
        <f t="shared" si="12"/>
        <v>33685.7</v>
      </c>
      <c r="R15" s="21">
        <f t="shared" si="6"/>
        <v>120818.8</v>
      </c>
      <c r="S15" s="21"/>
      <c r="T15" s="33">
        <f t="shared" si="7"/>
        <v>0.274564547020906</v>
      </c>
      <c r="U15" s="33">
        <f t="shared" si="8"/>
        <v>0.24359838760532304</v>
      </c>
      <c r="V15" s="33">
        <f t="shared" si="9"/>
        <v>0.24330105371891445</v>
      </c>
      <c r="W15" s="33">
        <f t="shared" si="10"/>
        <v>0.2385360116548566</v>
      </c>
    </row>
    <row r="16" spans="1:23" s="15" customFormat="1" ht="12.75">
      <c r="A16" s="14" t="s">
        <v>7</v>
      </c>
      <c r="B16" s="22">
        <f t="shared" si="1"/>
        <v>471353.19999999995</v>
      </c>
      <c r="C16" s="22">
        <f>SUM(C17:C18)</f>
        <v>51775.4</v>
      </c>
      <c r="D16" s="22">
        <f aca="true" t="shared" si="13" ref="D16:Q16">SUM(D17:D18)</f>
        <v>30472.1</v>
      </c>
      <c r="E16" s="22">
        <f t="shared" si="13"/>
        <v>41417.2</v>
      </c>
      <c r="F16" s="22">
        <f t="shared" si="3"/>
        <v>123664.7</v>
      </c>
      <c r="G16" s="22">
        <f t="shared" si="13"/>
        <v>51630.9</v>
      </c>
      <c r="H16" s="22">
        <f t="shared" si="13"/>
        <v>32146.9</v>
      </c>
      <c r="I16" s="22">
        <f t="shared" si="13"/>
        <v>32074.5</v>
      </c>
      <c r="J16" s="22">
        <f t="shared" si="4"/>
        <v>115852.3</v>
      </c>
      <c r="K16" s="22">
        <f t="shared" si="13"/>
        <v>52341.6</v>
      </c>
      <c r="L16" s="22">
        <f t="shared" si="13"/>
        <v>32181</v>
      </c>
      <c r="M16" s="22">
        <f t="shared" si="13"/>
        <v>31608.199999999997</v>
      </c>
      <c r="N16" s="22">
        <f t="shared" si="5"/>
        <v>116130.8</v>
      </c>
      <c r="O16" s="22">
        <f t="shared" si="13"/>
        <v>52005.9</v>
      </c>
      <c r="P16" s="22">
        <f t="shared" si="13"/>
        <v>31587.899999999998</v>
      </c>
      <c r="Q16" s="22">
        <f t="shared" si="13"/>
        <v>32111.6</v>
      </c>
      <c r="R16" s="22">
        <f t="shared" si="6"/>
        <v>115705.4</v>
      </c>
      <c r="S16" s="22"/>
      <c r="T16" s="36">
        <f t="shared" si="7"/>
        <v>0.26236100656577704</v>
      </c>
      <c r="U16" s="36">
        <f t="shared" si="8"/>
        <v>0.24578659909384304</v>
      </c>
      <c r="V16" s="36">
        <f t="shared" si="9"/>
        <v>0.24637745113430864</v>
      </c>
      <c r="W16" s="36">
        <f t="shared" si="10"/>
        <v>0.24547494320607138</v>
      </c>
    </row>
    <row r="17" spans="1:23" ht="12.75">
      <c r="A17" s="3" t="s">
        <v>17</v>
      </c>
      <c r="B17" s="19">
        <f t="shared" si="1"/>
        <v>457874.60000000003</v>
      </c>
      <c r="C17" s="19">
        <v>50155.1</v>
      </c>
      <c r="D17" s="19">
        <v>29903.6</v>
      </c>
      <c r="E17" s="19">
        <v>40762.6</v>
      </c>
      <c r="F17" s="19">
        <f t="shared" si="3"/>
        <v>120821.29999999999</v>
      </c>
      <c r="G17" s="19">
        <v>49629.4</v>
      </c>
      <c r="H17" s="19">
        <v>31503.4</v>
      </c>
      <c r="I17" s="19">
        <v>30970.1</v>
      </c>
      <c r="J17" s="19">
        <f t="shared" si="4"/>
        <v>112102.9</v>
      </c>
      <c r="K17" s="19">
        <v>50060.2</v>
      </c>
      <c r="L17" s="19">
        <v>31503.4</v>
      </c>
      <c r="M17" s="19">
        <v>30970.1</v>
      </c>
      <c r="N17" s="19">
        <f t="shared" si="5"/>
        <v>112533.70000000001</v>
      </c>
      <c r="O17" s="19">
        <v>49943.3</v>
      </c>
      <c r="P17" s="19">
        <v>30970.1</v>
      </c>
      <c r="Q17" s="19">
        <v>31503.3</v>
      </c>
      <c r="R17" s="19">
        <f t="shared" si="6"/>
        <v>112416.7</v>
      </c>
      <c r="S17" s="19"/>
      <c r="T17" s="34">
        <f t="shared" si="7"/>
        <v>0.26387421359472657</v>
      </c>
      <c r="U17" s="34">
        <f t="shared" si="8"/>
        <v>0.2448331923194691</v>
      </c>
      <c r="V17" s="34">
        <f t="shared" si="9"/>
        <v>0.24577406128228121</v>
      </c>
      <c r="W17" s="34">
        <f t="shared" si="10"/>
        <v>0.24551853280352304</v>
      </c>
    </row>
    <row r="18" spans="1:23" ht="12.75">
      <c r="A18" s="3" t="s">
        <v>18</v>
      </c>
      <c r="B18" s="19">
        <f t="shared" si="1"/>
        <v>13478.599999999999</v>
      </c>
      <c r="C18" s="19">
        <v>1620.3</v>
      </c>
      <c r="D18" s="19">
        <v>568.5</v>
      </c>
      <c r="E18" s="19">
        <v>654.6</v>
      </c>
      <c r="F18" s="19">
        <f t="shared" si="3"/>
        <v>2843.4</v>
      </c>
      <c r="G18" s="19">
        <v>2001.5</v>
      </c>
      <c r="H18" s="19">
        <v>643.5</v>
      </c>
      <c r="I18" s="19">
        <v>1104.4</v>
      </c>
      <c r="J18" s="19">
        <f t="shared" si="4"/>
        <v>3749.4</v>
      </c>
      <c r="K18" s="19">
        <v>2281.4</v>
      </c>
      <c r="L18" s="19">
        <v>677.6</v>
      </c>
      <c r="M18" s="19">
        <v>638.1</v>
      </c>
      <c r="N18" s="19">
        <f t="shared" si="5"/>
        <v>3597.1</v>
      </c>
      <c r="O18" s="19">
        <v>2062.6</v>
      </c>
      <c r="P18" s="19">
        <v>617.8</v>
      </c>
      <c r="Q18" s="19">
        <v>608.3</v>
      </c>
      <c r="R18" s="19">
        <f t="shared" si="6"/>
        <v>3288.7</v>
      </c>
      <c r="S18" s="19"/>
      <c r="T18" s="34">
        <f t="shared" si="7"/>
        <v>0.2109566275429199</v>
      </c>
      <c r="U18" s="34">
        <f t="shared" si="8"/>
        <v>0.2781742910984821</v>
      </c>
      <c r="V18" s="34">
        <f t="shared" si="9"/>
        <v>0.26687489798643776</v>
      </c>
      <c r="W18" s="34">
        <f t="shared" si="10"/>
        <v>0.24399418337216033</v>
      </c>
    </row>
    <row r="19" spans="1:23" s="15" customFormat="1" ht="12.75">
      <c r="A19" s="14" t="s">
        <v>9</v>
      </c>
      <c r="B19" s="22">
        <f t="shared" si="1"/>
        <v>27408.800000000003</v>
      </c>
      <c r="C19" s="22">
        <f aca="true" t="shared" si="14" ref="C19:Q19">SUM(C20:C22)</f>
        <v>11361.1</v>
      </c>
      <c r="D19" s="22">
        <f t="shared" si="14"/>
        <v>1313</v>
      </c>
      <c r="E19" s="22">
        <f t="shared" si="14"/>
        <v>1040.2</v>
      </c>
      <c r="F19" s="22">
        <f t="shared" si="3"/>
        <v>13714.300000000001</v>
      </c>
      <c r="G19" s="22">
        <f t="shared" si="14"/>
        <v>865.9</v>
      </c>
      <c r="H19" s="22">
        <f t="shared" si="14"/>
        <v>974.6</v>
      </c>
      <c r="I19" s="22">
        <f t="shared" si="14"/>
        <v>3761</v>
      </c>
      <c r="J19" s="22">
        <f t="shared" si="4"/>
        <v>5601.5</v>
      </c>
      <c r="K19" s="22">
        <f t="shared" si="14"/>
        <v>1625.5</v>
      </c>
      <c r="L19" s="22">
        <f t="shared" si="14"/>
        <v>1371.3</v>
      </c>
      <c r="M19" s="22">
        <f t="shared" si="14"/>
        <v>1399.7</v>
      </c>
      <c r="N19" s="22">
        <f t="shared" si="5"/>
        <v>4396.5</v>
      </c>
      <c r="O19" s="22">
        <f t="shared" si="14"/>
        <v>1401.3</v>
      </c>
      <c r="P19" s="22">
        <f t="shared" si="14"/>
        <v>1112.2</v>
      </c>
      <c r="Q19" s="22">
        <f t="shared" si="14"/>
        <v>1183</v>
      </c>
      <c r="R19" s="22">
        <f t="shared" si="6"/>
        <v>3696.5</v>
      </c>
      <c r="S19" s="22"/>
      <c r="T19" s="36">
        <f t="shared" si="7"/>
        <v>0.5003611978634599</v>
      </c>
      <c r="U19" s="36">
        <f t="shared" si="8"/>
        <v>0.20436866991623126</v>
      </c>
      <c r="V19" s="36">
        <f t="shared" si="9"/>
        <v>0.16040468754560577</v>
      </c>
      <c r="W19" s="36">
        <f t="shared" si="10"/>
        <v>0.134865444674703</v>
      </c>
    </row>
    <row r="20" spans="1:23" ht="12.75">
      <c r="A20" s="5" t="s">
        <v>10</v>
      </c>
      <c r="B20" s="19">
        <f t="shared" si="1"/>
        <v>4906</v>
      </c>
      <c r="C20" s="19">
        <v>4906</v>
      </c>
      <c r="D20" s="19">
        <v>0</v>
      </c>
      <c r="E20" s="19">
        <v>0</v>
      </c>
      <c r="F20" s="19">
        <f t="shared" si="3"/>
        <v>4906</v>
      </c>
      <c r="G20" s="19">
        <v>0</v>
      </c>
      <c r="H20" s="19">
        <v>0</v>
      </c>
      <c r="I20" s="19">
        <v>0</v>
      </c>
      <c r="J20" s="19">
        <f t="shared" si="4"/>
        <v>0</v>
      </c>
      <c r="K20" s="19">
        <v>0</v>
      </c>
      <c r="L20" s="19">
        <v>0</v>
      </c>
      <c r="M20" s="19">
        <v>0</v>
      </c>
      <c r="N20" s="19">
        <f t="shared" si="5"/>
        <v>0</v>
      </c>
      <c r="O20" s="19">
        <v>0</v>
      </c>
      <c r="P20" s="19">
        <v>0</v>
      </c>
      <c r="Q20" s="19">
        <v>0</v>
      </c>
      <c r="R20" s="19">
        <f t="shared" si="6"/>
        <v>0</v>
      </c>
      <c r="S20" s="19"/>
      <c r="T20" s="34">
        <f t="shared" si="7"/>
        <v>1</v>
      </c>
      <c r="U20" s="34">
        <f t="shared" si="8"/>
        <v>0</v>
      </c>
      <c r="V20" s="34">
        <f t="shared" si="9"/>
        <v>0</v>
      </c>
      <c r="W20" s="34">
        <f t="shared" si="10"/>
        <v>0</v>
      </c>
    </row>
    <row r="21" spans="1:23" ht="38.25">
      <c r="A21" s="13" t="s">
        <v>31</v>
      </c>
      <c r="B21" s="29">
        <f t="shared" si="1"/>
        <v>0</v>
      </c>
      <c r="C21" s="29">
        <v>0</v>
      </c>
      <c r="D21" s="29">
        <v>0</v>
      </c>
      <c r="E21" s="29">
        <v>0</v>
      </c>
      <c r="F21" s="29">
        <f t="shared" si="3"/>
        <v>0</v>
      </c>
      <c r="G21" s="29">
        <v>0</v>
      </c>
      <c r="H21" s="29">
        <v>0</v>
      </c>
      <c r="I21" s="29">
        <v>0</v>
      </c>
      <c r="J21" s="29">
        <f t="shared" si="4"/>
        <v>0</v>
      </c>
      <c r="K21" s="29">
        <v>0</v>
      </c>
      <c r="L21" s="29">
        <v>0</v>
      </c>
      <c r="M21" s="29">
        <v>0</v>
      </c>
      <c r="N21" s="29">
        <f t="shared" si="5"/>
        <v>0</v>
      </c>
      <c r="O21" s="29">
        <v>0</v>
      </c>
      <c r="P21" s="29">
        <v>0</v>
      </c>
      <c r="Q21" s="29">
        <v>0</v>
      </c>
      <c r="R21" s="29">
        <f t="shared" si="6"/>
        <v>0</v>
      </c>
      <c r="S21" s="29"/>
      <c r="T21" s="37"/>
      <c r="U21" s="37"/>
      <c r="V21" s="37"/>
      <c r="W21" s="37"/>
    </row>
    <row r="22" spans="1:23" ht="12.75">
      <c r="A22" s="5" t="s">
        <v>8</v>
      </c>
      <c r="B22" s="19">
        <f t="shared" si="1"/>
        <v>22502.800000000003</v>
      </c>
      <c r="C22" s="19">
        <v>6455.1</v>
      </c>
      <c r="D22" s="19">
        <v>1313</v>
      </c>
      <c r="E22" s="19">
        <v>1040.2</v>
      </c>
      <c r="F22" s="19">
        <f t="shared" si="3"/>
        <v>8808.300000000001</v>
      </c>
      <c r="G22" s="19">
        <v>865.9</v>
      </c>
      <c r="H22" s="19">
        <v>974.6</v>
      </c>
      <c r="I22" s="19">
        <v>3761</v>
      </c>
      <c r="J22" s="19">
        <f t="shared" si="4"/>
        <v>5601.5</v>
      </c>
      <c r="K22" s="19">
        <v>1625.5</v>
      </c>
      <c r="L22" s="19">
        <v>1371.3</v>
      </c>
      <c r="M22" s="19">
        <v>1399.7</v>
      </c>
      <c r="N22" s="19">
        <f t="shared" si="5"/>
        <v>4396.5</v>
      </c>
      <c r="O22" s="19">
        <v>1401.3</v>
      </c>
      <c r="P22" s="19">
        <v>1112.2</v>
      </c>
      <c r="Q22" s="19">
        <v>1183</v>
      </c>
      <c r="R22" s="19">
        <f t="shared" si="6"/>
        <v>3696.5</v>
      </c>
      <c r="S22" s="19"/>
      <c r="T22" s="34">
        <f t="shared" si="7"/>
        <v>0.39143128855075815</v>
      </c>
      <c r="U22" s="34">
        <f t="shared" si="8"/>
        <v>0.24892457827470357</v>
      </c>
      <c r="V22" s="34">
        <f t="shared" si="9"/>
        <v>0.19537568658122542</v>
      </c>
      <c r="W22" s="34">
        <f t="shared" si="10"/>
        <v>0.1642684465933128</v>
      </c>
    </row>
    <row r="23" spans="1:23" s="15" customFormat="1" ht="12.75">
      <c r="A23" s="16" t="s">
        <v>38</v>
      </c>
      <c r="B23" s="22">
        <f t="shared" si="1"/>
        <v>7739.300000000001</v>
      </c>
      <c r="C23" s="22">
        <v>410.1</v>
      </c>
      <c r="D23" s="22">
        <v>646</v>
      </c>
      <c r="E23" s="22">
        <v>632.2</v>
      </c>
      <c r="F23" s="22">
        <f t="shared" si="3"/>
        <v>1688.3</v>
      </c>
      <c r="G23" s="22">
        <v>607.7</v>
      </c>
      <c r="H23" s="22">
        <v>497.7</v>
      </c>
      <c r="I23" s="22">
        <v>823.7</v>
      </c>
      <c r="J23" s="22">
        <f t="shared" si="4"/>
        <v>1929.1000000000001</v>
      </c>
      <c r="K23" s="22">
        <v>1009.7</v>
      </c>
      <c r="L23" s="22">
        <v>1046.9</v>
      </c>
      <c r="M23" s="22">
        <v>648.4</v>
      </c>
      <c r="N23" s="22">
        <f t="shared" si="5"/>
        <v>2705.0000000000005</v>
      </c>
      <c r="O23" s="22">
        <v>475.4</v>
      </c>
      <c r="P23" s="22">
        <v>550.4</v>
      </c>
      <c r="Q23" s="22">
        <v>391.1</v>
      </c>
      <c r="R23" s="22">
        <f t="shared" si="6"/>
        <v>1416.9</v>
      </c>
      <c r="S23" s="22"/>
      <c r="T23" s="36">
        <f t="shared" si="7"/>
        <v>0.21814634398459806</v>
      </c>
      <c r="U23" s="36">
        <f t="shared" si="8"/>
        <v>0.24926026901657772</v>
      </c>
      <c r="V23" s="36">
        <f t="shared" si="9"/>
        <v>0.34951481400126627</v>
      </c>
      <c r="W23" s="36">
        <f t="shared" si="10"/>
        <v>0.1830785729975579</v>
      </c>
    </row>
    <row r="24" spans="1:23" s="15" customFormat="1" ht="12.75">
      <c r="A24" s="8" t="s">
        <v>40</v>
      </c>
      <c r="B24" s="21">
        <f t="shared" si="1"/>
        <v>726596.8</v>
      </c>
      <c r="C24" s="21">
        <f>SUM(C25,C31)</f>
        <v>45883.6</v>
      </c>
      <c r="D24" s="21">
        <f aca="true" t="shared" si="15" ref="D24:Q24">SUM(D25,D31)</f>
        <v>67204.4</v>
      </c>
      <c r="E24" s="21">
        <f t="shared" si="15"/>
        <v>63198.59999999999</v>
      </c>
      <c r="F24" s="21">
        <f t="shared" si="3"/>
        <v>176286.59999999998</v>
      </c>
      <c r="G24" s="21">
        <f>SUM(G25,G31)</f>
        <v>45808.2</v>
      </c>
      <c r="H24" s="21">
        <f t="shared" si="15"/>
        <v>68754.7</v>
      </c>
      <c r="I24" s="21">
        <f t="shared" si="15"/>
        <v>65146.8</v>
      </c>
      <c r="J24" s="21">
        <f t="shared" si="4"/>
        <v>179709.7</v>
      </c>
      <c r="K24" s="21">
        <f t="shared" si="15"/>
        <v>48896.5</v>
      </c>
      <c r="L24" s="21">
        <f t="shared" si="15"/>
        <v>69369.2</v>
      </c>
      <c r="M24" s="21">
        <f t="shared" si="15"/>
        <v>65060.09999999999</v>
      </c>
      <c r="N24" s="21">
        <f t="shared" si="5"/>
        <v>183325.8</v>
      </c>
      <c r="O24" s="21">
        <f t="shared" si="15"/>
        <v>48999.5</v>
      </c>
      <c r="P24" s="21">
        <f t="shared" si="15"/>
        <v>69857.2</v>
      </c>
      <c r="Q24" s="21">
        <f t="shared" si="15"/>
        <v>68418</v>
      </c>
      <c r="R24" s="21">
        <f t="shared" si="6"/>
        <v>187274.7</v>
      </c>
      <c r="S24" s="21"/>
      <c r="T24" s="33">
        <f t="shared" si="7"/>
        <v>0.24261956562429116</v>
      </c>
      <c r="U24" s="33">
        <f t="shared" si="8"/>
        <v>0.24733070665876866</v>
      </c>
      <c r="V24" s="33">
        <f t="shared" si="9"/>
        <v>0.25230746956221106</v>
      </c>
      <c r="W24" s="33">
        <f t="shared" si="10"/>
        <v>0.257742258154729</v>
      </c>
    </row>
    <row r="25" spans="1:23" s="15" customFormat="1" ht="12.75">
      <c r="A25" s="39" t="s">
        <v>39</v>
      </c>
      <c r="B25" s="22">
        <f t="shared" si="1"/>
        <v>589663.7999999999</v>
      </c>
      <c r="C25" s="22">
        <f>SUM(C26:C30)</f>
        <v>34927.7</v>
      </c>
      <c r="D25" s="22">
        <f aca="true" t="shared" si="16" ref="D25:Q25">SUM(D26:D30)</f>
        <v>56021.1</v>
      </c>
      <c r="E25" s="22">
        <f t="shared" si="16"/>
        <v>52398.899999999994</v>
      </c>
      <c r="F25" s="22">
        <f t="shared" si="3"/>
        <v>143347.69999999998</v>
      </c>
      <c r="G25" s="22">
        <f t="shared" si="16"/>
        <v>34509.5</v>
      </c>
      <c r="H25" s="22">
        <f t="shared" si="16"/>
        <v>57823.3</v>
      </c>
      <c r="I25" s="22">
        <f t="shared" si="16"/>
        <v>53476.700000000004</v>
      </c>
      <c r="J25" s="22">
        <f t="shared" si="4"/>
        <v>145809.5</v>
      </c>
      <c r="K25" s="22">
        <f t="shared" si="16"/>
        <v>37407.7</v>
      </c>
      <c r="L25" s="22">
        <f t="shared" si="16"/>
        <v>57328.4</v>
      </c>
      <c r="M25" s="22">
        <f t="shared" si="16"/>
        <v>53288.399999999994</v>
      </c>
      <c r="N25" s="22">
        <f t="shared" si="5"/>
        <v>148024.5</v>
      </c>
      <c r="O25" s="22">
        <f t="shared" si="16"/>
        <v>37479.2</v>
      </c>
      <c r="P25" s="22">
        <f t="shared" si="16"/>
        <v>58186.6</v>
      </c>
      <c r="Q25" s="22">
        <f t="shared" si="16"/>
        <v>56816.299999999996</v>
      </c>
      <c r="R25" s="22">
        <f t="shared" si="6"/>
        <v>152482.09999999998</v>
      </c>
      <c r="S25" s="22"/>
      <c r="T25" s="36">
        <f t="shared" si="7"/>
        <v>0.24310072960219026</v>
      </c>
      <c r="U25" s="36">
        <f t="shared" si="8"/>
        <v>0.247275650972639</v>
      </c>
      <c r="V25" s="36">
        <f t="shared" si="9"/>
        <v>0.25103202875943886</v>
      </c>
      <c r="W25" s="36">
        <f t="shared" si="10"/>
        <v>0.2585915906657319</v>
      </c>
    </row>
    <row r="26" spans="1:23" ht="12.75">
      <c r="A26" s="3" t="s">
        <v>11</v>
      </c>
      <c r="B26" s="19">
        <f t="shared" si="1"/>
        <v>338279.6</v>
      </c>
      <c r="C26" s="19">
        <v>15858.1</v>
      </c>
      <c r="D26" s="19">
        <v>36109</v>
      </c>
      <c r="E26" s="19">
        <v>33538.7</v>
      </c>
      <c r="F26" s="19">
        <f t="shared" si="3"/>
        <v>85505.79999999999</v>
      </c>
      <c r="G26" s="19">
        <v>14967.5</v>
      </c>
      <c r="H26" s="19">
        <v>38204.6</v>
      </c>
      <c r="I26" s="19">
        <v>32425.8</v>
      </c>
      <c r="J26" s="19">
        <f t="shared" si="4"/>
        <v>85597.9</v>
      </c>
      <c r="K26" s="19">
        <v>15512.9</v>
      </c>
      <c r="L26" s="19">
        <v>34772.2</v>
      </c>
      <c r="M26" s="19">
        <v>30405.5</v>
      </c>
      <c r="N26" s="19">
        <f t="shared" si="5"/>
        <v>80690.6</v>
      </c>
      <c r="O26" s="19">
        <v>14631.9</v>
      </c>
      <c r="P26" s="19">
        <v>36317.8</v>
      </c>
      <c r="Q26" s="19">
        <v>35535.6</v>
      </c>
      <c r="R26" s="19">
        <f t="shared" si="6"/>
        <v>86485.3</v>
      </c>
      <c r="S26" s="19"/>
      <c r="T26" s="34">
        <f t="shared" si="7"/>
        <v>0.2527666462890461</v>
      </c>
      <c r="U26" s="34">
        <f t="shared" si="8"/>
        <v>0.253038906277529</v>
      </c>
      <c r="V26" s="34">
        <f t="shared" si="9"/>
        <v>0.23853226739064376</v>
      </c>
      <c r="W26" s="34">
        <f t="shared" si="10"/>
        <v>0.2556621800427812</v>
      </c>
    </row>
    <row r="27" spans="1:23" ht="12.75">
      <c r="A27" s="3" t="s">
        <v>12</v>
      </c>
      <c r="B27" s="19">
        <f t="shared" si="1"/>
        <v>216261.19999999998</v>
      </c>
      <c r="C27" s="19">
        <v>16701.8</v>
      </c>
      <c r="D27" s="19">
        <v>17709.5</v>
      </c>
      <c r="E27" s="19">
        <v>15968.5</v>
      </c>
      <c r="F27" s="19">
        <f t="shared" si="3"/>
        <v>50379.8</v>
      </c>
      <c r="G27" s="19">
        <v>17102.3</v>
      </c>
      <c r="H27" s="19">
        <v>16542.2</v>
      </c>
      <c r="I27" s="19">
        <v>18031.8</v>
      </c>
      <c r="J27" s="19">
        <f t="shared" si="4"/>
        <v>51676.3</v>
      </c>
      <c r="K27" s="19">
        <v>18461.6</v>
      </c>
      <c r="L27" s="19">
        <v>19679.9</v>
      </c>
      <c r="M27" s="19">
        <v>20117.2</v>
      </c>
      <c r="N27" s="19">
        <f t="shared" si="5"/>
        <v>58258.7</v>
      </c>
      <c r="O27" s="19">
        <v>19458.6</v>
      </c>
      <c r="P27" s="19">
        <v>18993.2</v>
      </c>
      <c r="Q27" s="19">
        <v>17494.6</v>
      </c>
      <c r="R27" s="19">
        <f t="shared" si="6"/>
        <v>55946.4</v>
      </c>
      <c r="S27" s="19"/>
      <c r="T27" s="34">
        <f t="shared" si="7"/>
        <v>0.23295810806561698</v>
      </c>
      <c r="U27" s="34">
        <f t="shared" si="8"/>
        <v>0.23895317329229657</v>
      </c>
      <c r="V27" s="34">
        <f t="shared" si="9"/>
        <v>0.26939044081878766</v>
      </c>
      <c r="W27" s="34">
        <f t="shared" si="10"/>
        <v>0.2586982778232989</v>
      </c>
    </row>
    <row r="28" spans="1:23" ht="12.75">
      <c r="A28" s="3" t="s">
        <v>13</v>
      </c>
      <c r="B28" s="19">
        <f t="shared" si="1"/>
        <v>-3195.2</v>
      </c>
      <c r="C28" s="19">
        <v>78.6</v>
      </c>
      <c r="D28" s="19">
        <v>-760.9</v>
      </c>
      <c r="E28" s="19">
        <v>-332.8</v>
      </c>
      <c r="F28" s="19">
        <f t="shared" si="3"/>
        <v>-1015.0999999999999</v>
      </c>
      <c r="G28" s="19">
        <v>-729.6</v>
      </c>
      <c r="H28" s="19">
        <v>-62.5</v>
      </c>
      <c r="I28" s="19">
        <v>-137.6</v>
      </c>
      <c r="J28" s="19">
        <f t="shared" si="4"/>
        <v>-929.7</v>
      </c>
      <c r="K28" s="19">
        <v>-250.5</v>
      </c>
      <c r="L28" s="19">
        <v>-174.4</v>
      </c>
      <c r="M28" s="19">
        <v>-309</v>
      </c>
      <c r="N28" s="19">
        <f t="shared" si="5"/>
        <v>-733.9</v>
      </c>
      <c r="O28" s="19">
        <v>-59.7</v>
      </c>
      <c r="P28" s="19">
        <v>-387.7</v>
      </c>
      <c r="Q28" s="19">
        <v>-69.1</v>
      </c>
      <c r="R28" s="19">
        <f t="shared" si="6"/>
        <v>-516.5</v>
      </c>
      <c r="S28" s="19"/>
      <c r="T28" s="34">
        <f t="shared" si="7"/>
        <v>0.3176952929394091</v>
      </c>
      <c r="U28" s="34">
        <f t="shared" si="8"/>
        <v>0.29096770155232854</v>
      </c>
      <c r="V28" s="34">
        <f t="shared" si="9"/>
        <v>0.22968828242363545</v>
      </c>
      <c r="W28" s="34">
        <f t="shared" si="10"/>
        <v>0.16164872308462694</v>
      </c>
    </row>
    <row r="29" spans="1:23" ht="12.75">
      <c r="A29" s="3" t="s">
        <v>14</v>
      </c>
      <c r="B29" s="19">
        <f t="shared" si="1"/>
        <v>13039.199999999999</v>
      </c>
      <c r="C29" s="19">
        <v>754.1</v>
      </c>
      <c r="D29" s="19">
        <v>914.3</v>
      </c>
      <c r="E29" s="19">
        <v>1155.7</v>
      </c>
      <c r="F29" s="19">
        <f t="shared" si="3"/>
        <v>2824.1000000000004</v>
      </c>
      <c r="G29" s="19">
        <v>1012</v>
      </c>
      <c r="H29" s="19">
        <v>988.5</v>
      </c>
      <c r="I29" s="19">
        <v>936.4</v>
      </c>
      <c r="J29" s="19">
        <f t="shared" si="4"/>
        <v>2936.9</v>
      </c>
      <c r="K29" s="19">
        <v>1246.2</v>
      </c>
      <c r="L29" s="19">
        <v>1151.4</v>
      </c>
      <c r="M29" s="19">
        <v>1052.2</v>
      </c>
      <c r="N29" s="19">
        <f t="shared" si="5"/>
        <v>3449.8</v>
      </c>
      <c r="O29" s="19">
        <v>1424.7</v>
      </c>
      <c r="P29" s="19">
        <v>1193.1</v>
      </c>
      <c r="Q29" s="19">
        <v>1210.6</v>
      </c>
      <c r="R29" s="19">
        <f t="shared" si="6"/>
        <v>3828.4</v>
      </c>
      <c r="S29" s="19"/>
      <c r="T29" s="34">
        <f t="shared" si="7"/>
        <v>0.2165853733357875</v>
      </c>
      <c r="U29" s="34">
        <f t="shared" si="8"/>
        <v>0.2252362108104792</v>
      </c>
      <c r="V29" s="34">
        <f t="shared" si="9"/>
        <v>0.2645714461009878</v>
      </c>
      <c r="W29" s="34">
        <f t="shared" si="10"/>
        <v>0.2936069697527456</v>
      </c>
    </row>
    <row r="30" spans="1:23" ht="12.75">
      <c r="A30" s="3" t="s">
        <v>15</v>
      </c>
      <c r="B30" s="19">
        <f t="shared" si="1"/>
        <v>25279</v>
      </c>
      <c r="C30" s="19">
        <v>1535.1</v>
      </c>
      <c r="D30" s="19">
        <v>2049.2</v>
      </c>
      <c r="E30" s="19">
        <v>2068.8</v>
      </c>
      <c r="F30" s="19">
        <f t="shared" si="3"/>
        <v>5653.1</v>
      </c>
      <c r="G30" s="19">
        <v>2157.3</v>
      </c>
      <c r="H30" s="19">
        <v>2150.5</v>
      </c>
      <c r="I30" s="19">
        <v>2220.3</v>
      </c>
      <c r="J30" s="19">
        <f t="shared" si="4"/>
        <v>6528.1</v>
      </c>
      <c r="K30" s="19">
        <v>2437.5</v>
      </c>
      <c r="L30" s="19">
        <v>1899.3</v>
      </c>
      <c r="M30" s="19">
        <v>2022.5</v>
      </c>
      <c r="N30" s="19">
        <f t="shared" si="5"/>
        <v>6359.3</v>
      </c>
      <c r="O30" s="19">
        <v>2023.7</v>
      </c>
      <c r="P30" s="19">
        <v>2070.2</v>
      </c>
      <c r="Q30" s="19">
        <v>2644.6</v>
      </c>
      <c r="R30" s="19">
        <f t="shared" si="6"/>
        <v>6738.5</v>
      </c>
      <c r="S30" s="19"/>
      <c r="T30" s="34">
        <f t="shared" si="7"/>
        <v>0.22362830808180706</v>
      </c>
      <c r="U30" s="34">
        <f t="shared" si="8"/>
        <v>0.25824201906720995</v>
      </c>
      <c r="V30" s="34">
        <f t="shared" si="9"/>
        <v>0.2515645397365402</v>
      </c>
      <c r="W30" s="34">
        <f t="shared" si="10"/>
        <v>0.2665651331144428</v>
      </c>
    </row>
    <row r="31" spans="1:23" s="15" customFormat="1" ht="12.75">
      <c r="A31" s="10" t="s">
        <v>16</v>
      </c>
      <c r="B31" s="23">
        <f t="shared" si="1"/>
        <v>136933</v>
      </c>
      <c r="C31" s="23">
        <v>10955.9</v>
      </c>
      <c r="D31" s="23">
        <v>11183.3</v>
      </c>
      <c r="E31" s="23">
        <v>10799.7</v>
      </c>
      <c r="F31" s="23">
        <f t="shared" si="3"/>
        <v>32938.899999999994</v>
      </c>
      <c r="G31" s="23">
        <v>11298.7</v>
      </c>
      <c r="H31" s="23">
        <v>10931.4</v>
      </c>
      <c r="I31" s="23">
        <v>11670.1</v>
      </c>
      <c r="J31" s="23">
        <f t="shared" si="4"/>
        <v>33900.2</v>
      </c>
      <c r="K31" s="23">
        <v>11488.8</v>
      </c>
      <c r="L31" s="23">
        <v>12040.8</v>
      </c>
      <c r="M31" s="23">
        <v>11771.7</v>
      </c>
      <c r="N31" s="23">
        <f t="shared" si="5"/>
        <v>35301.3</v>
      </c>
      <c r="O31" s="23">
        <v>11520.3</v>
      </c>
      <c r="P31" s="23">
        <v>11670.6</v>
      </c>
      <c r="Q31" s="23">
        <v>11601.7</v>
      </c>
      <c r="R31" s="23">
        <f t="shared" si="6"/>
        <v>34792.600000000006</v>
      </c>
      <c r="S31" s="23"/>
      <c r="T31" s="38">
        <f t="shared" si="7"/>
        <v>0.24054756705834235</v>
      </c>
      <c r="U31" s="38">
        <f t="shared" si="8"/>
        <v>0.24756778862655457</v>
      </c>
      <c r="V31" s="38">
        <f t="shared" si="9"/>
        <v>0.25779979990214197</v>
      </c>
      <c r="W31" s="38">
        <f t="shared" si="10"/>
        <v>0.25408484441296114</v>
      </c>
    </row>
    <row r="32" spans="1:23" ht="12.75">
      <c r="A32" s="7"/>
      <c r="B32" s="7"/>
      <c r="C32" s="18"/>
      <c r="D32" s="7"/>
      <c r="E32" s="18"/>
      <c r="F32" s="18"/>
      <c r="G32" s="18"/>
      <c r="H32" s="18"/>
      <c r="I32" s="18"/>
      <c r="J32" s="18"/>
      <c r="K32" s="18"/>
      <c r="L32" s="18"/>
      <c r="M32" s="18"/>
      <c r="N32" s="18"/>
      <c r="O32" s="18"/>
      <c r="P32" s="18"/>
      <c r="Q32" s="18"/>
      <c r="R32" s="18"/>
      <c r="S32" s="18"/>
      <c r="T32" s="18"/>
      <c r="U32" s="18"/>
      <c r="V32" s="18"/>
      <c r="W32" s="18"/>
    </row>
    <row r="33" spans="1:23" ht="12.75">
      <c r="A33" s="25" t="s">
        <v>33</v>
      </c>
      <c r="B33" s="25"/>
      <c r="C33" s="17"/>
      <c r="D33" s="17"/>
      <c r="E33" s="17"/>
      <c r="F33" s="17"/>
      <c r="G33" s="17"/>
      <c r="H33" s="17"/>
      <c r="I33" s="17"/>
      <c r="J33" s="17"/>
      <c r="K33" s="17"/>
      <c r="L33" s="17"/>
      <c r="M33" s="17"/>
      <c r="N33" s="17"/>
      <c r="O33" s="17"/>
      <c r="P33" s="17"/>
      <c r="Q33" s="17"/>
      <c r="R33" s="17"/>
      <c r="T33" s="17"/>
      <c r="U33" s="17"/>
      <c r="V33" s="17"/>
      <c r="W33" s="17"/>
    </row>
    <row r="34" spans="1:23" ht="12.75">
      <c r="A34" s="25" t="s">
        <v>36</v>
      </c>
      <c r="B34" s="25"/>
      <c r="C34" s="17"/>
      <c r="D34" s="17"/>
      <c r="E34" s="17"/>
      <c r="F34" s="17"/>
      <c r="G34" s="17"/>
      <c r="H34" s="17"/>
      <c r="I34" s="17"/>
      <c r="J34" s="17"/>
      <c r="K34" s="17"/>
      <c r="L34" s="17"/>
      <c r="M34" s="17"/>
      <c r="N34" s="17"/>
      <c r="O34" s="17"/>
      <c r="P34" s="17"/>
      <c r="Q34" s="17"/>
      <c r="R34" s="17"/>
      <c r="T34" s="17"/>
      <c r="U34" s="17"/>
      <c r="V34" s="17"/>
      <c r="W34" s="17"/>
    </row>
    <row r="35" spans="1:23" ht="12.75">
      <c r="A35" s="26" t="s">
        <v>37</v>
      </c>
      <c r="B35" s="26"/>
      <c r="C35" s="17"/>
      <c r="D35" s="17"/>
      <c r="E35" s="17"/>
      <c r="F35" s="17"/>
      <c r="G35" s="17"/>
      <c r="H35" s="17"/>
      <c r="I35" s="17"/>
      <c r="J35" s="17"/>
      <c r="K35" s="17"/>
      <c r="L35" s="17"/>
      <c r="M35" s="17"/>
      <c r="N35" s="17"/>
      <c r="O35" s="17"/>
      <c r="P35" s="17"/>
      <c r="Q35" s="17"/>
      <c r="R35" s="17"/>
      <c r="T35" s="17"/>
      <c r="U35" s="17"/>
      <c r="V35" s="17"/>
      <c r="W35" s="17"/>
    </row>
    <row r="36" spans="1:23" ht="12.75">
      <c r="A36" s="27" t="s">
        <v>42</v>
      </c>
      <c r="B36" s="27"/>
      <c r="C36" s="17"/>
      <c r="D36" s="17"/>
      <c r="E36" s="17"/>
      <c r="F36" s="17"/>
      <c r="G36" s="17"/>
      <c r="H36" s="17"/>
      <c r="I36" s="17"/>
      <c r="J36" s="17"/>
      <c r="K36" s="17"/>
      <c r="L36" s="17"/>
      <c r="M36" s="17"/>
      <c r="N36" s="17"/>
      <c r="O36" s="17"/>
      <c r="P36" s="17"/>
      <c r="Q36" s="17"/>
      <c r="R36" s="17"/>
      <c r="T36" s="17"/>
      <c r="U36" s="17"/>
      <c r="V36" s="17"/>
      <c r="W36" s="17"/>
    </row>
    <row r="37" spans="1:23" ht="12.75">
      <c r="A37" s="28" t="s">
        <v>41</v>
      </c>
      <c r="B37" s="28"/>
      <c r="C37" s="17"/>
      <c r="D37" s="17"/>
      <c r="E37" s="17"/>
      <c r="F37" s="17"/>
      <c r="G37" s="17"/>
      <c r="H37" s="17"/>
      <c r="I37" s="17"/>
      <c r="J37" s="17"/>
      <c r="K37" s="17"/>
      <c r="L37" s="17"/>
      <c r="M37" s="17"/>
      <c r="N37" s="17"/>
      <c r="O37" s="17"/>
      <c r="P37" s="17"/>
      <c r="Q37" s="17"/>
      <c r="R37" s="17"/>
      <c r="T37" s="17"/>
      <c r="U37" s="17"/>
      <c r="V37" s="17"/>
      <c r="W37" s="17"/>
    </row>
    <row r="38" spans="1:23" ht="12.75">
      <c r="A38" s="17"/>
      <c r="B38" s="17"/>
      <c r="C38" s="17"/>
      <c r="D38" s="17"/>
      <c r="E38" s="17"/>
      <c r="F38" s="17"/>
      <c r="G38" s="17"/>
      <c r="H38" s="17"/>
      <c r="I38" s="17"/>
      <c r="J38" s="17"/>
      <c r="K38" s="17"/>
      <c r="L38" s="17"/>
      <c r="M38" s="17"/>
      <c r="N38" s="17"/>
      <c r="O38" s="17"/>
      <c r="P38" s="17"/>
      <c r="Q38" s="17"/>
      <c r="R38" s="17"/>
      <c r="T38" s="17"/>
      <c r="U38" s="17"/>
      <c r="V38" s="17"/>
      <c r="W38" s="17"/>
    </row>
  </sheetData>
  <mergeCells count="5">
    <mergeCell ref="T3:W3"/>
    <mergeCell ref="A1:W1"/>
    <mergeCell ref="A2:W2"/>
    <mergeCell ref="F3:R3"/>
    <mergeCell ref="B3:B4"/>
  </mergeCells>
  <printOptions/>
  <pageMargins left="0.75" right="0.75" top="1" bottom="1" header="0" footer="0"/>
  <pageSetup fitToHeight="1" fitToWidth="1"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 CAMARA DE DIPUTADOS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rreyes</dc:creator>
  <cp:keywords/>
  <dc:description/>
  <cp:lastModifiedBy>Rosy Reyes Félix</cp:lastModifiedBy>
  <cp:lastPrinted>2007-11-27T18:13:21Z</cp:lastPrinted>
  <dcterms:created xsi:type="dcterms:W3CDTF">2003-06-17T15:51:53Z</dcterms:created>
  <dcterms:modified xsi:type="dcterms:W3CDTF">2007-11-27T18:22:31Z</dcterms:modified>
  <cp:category/>
  <cp:version/>
  <cp:contentType/>
  <cp:contentStatus/>
</cp:coreProperties>
</file>