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aja_California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<sst xmlns="http://schemas.openxmlformats.org/spreadsheetml/2006/main" count="192" uniqueCount="48">
  <si>
    <t>(Miles de Pesos)</t>
  </si>
  <si>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</si>
  <si>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</si>
  <si>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</si>
  <si>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</si>
  <si>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</si>
  <si>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</si>
  <si>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</si>
  <si>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</si>
  <si>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</si>
  <si>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</si>
  <si>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</si>
  <si>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</si>
  <si>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</si>
  <si>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</si>
  <si>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</si>
  <si>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</si>
  <si>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</si>
  <si>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</si>
  <si>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</si>
  <si>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(Porcentajes del PIB de Baja California)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</si>
  <si>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</si>
  <si>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</si>
  <si>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</si>
  <si>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</si>
  <si>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</si>
  <si>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</si>
  <si>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</si>
  <si>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</si>
  <si>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</si>
  <si>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</si>
  <si>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</si>
  <si>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</si>
  <si>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</si>
  <si>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>Baja California: Situación de las Finanzas Públicas, 1980-2006</t>
  </si>
  <si>
    <t xml:space="preserve"> </t>
  </si>
  <si>
    <t>Baja California: Situación de las Finanzas Públicas, 1980-2007</t>
  </si>
  <si>
    <t>(Miles de pesos constantes, base 2003 = 100)*</t>
  </si>
  <si>
    <t>Baja California: Ingresos y Gastos como Porcentaje del PIB, 1980-2007</t>
  </si>
  <si>
    <t>IPI 2003=100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</si>
  <si>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</si>
  <si>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</si>
  <si>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</si>
  <si>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</si>
  <si>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</si>
  <si>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</si>
  <si>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</si>
  <si>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PIB Baja California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</si>
</sst>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.75"/>
      <name val="Arial"/>
      <family val="0"/>
    </font>
    <font>
      <sz val="3.5"/>
      <name val="Arial"/>
      <family val="0"/>
    </font>
    <font>
      <sz val="2"/>
      <name val="Arial"/>
      <family val="2"/>
    </font>
    <font>
      <sz val="2.5"/>
      <name val="Arial"/>
      <family val="0"/>
    </font>
    <font>
      <b/>
      <sz val="3"/>
      <name val="Arial"/>
      <family val="0"/>
    </font>
    <font>
      <sz val="4.5"/>
      <name val="Arial"/>
      <family val="0"/>
    </font>
    <font>
      <b/>
      <sz val="4.25"/>
      <name val="Arial"/>
      <family val="2"/>
    </font>
    <font>
      <sz val="1.75"/>
      <name val="Arial"/>
      <family val="2"/>
    </font>
    <font>
      <b/>
      <sz val="4"/>
      <name val="Arial"/>
      <family val="2"/>
    </font>
    <font>
      <sz val="5.5"/>
      <name val="Arial"/>
      <family val="0"/>
    </font>
    <font>
      <sz val="1.75"/>
      <name val="Arial Narrow"/>
      <family val="2"/>
    </font>
    <font>
      <b/>
      <sz val="2"/>
      <name val="Arial"/>
      <family val="2"/>
    </font>
    <font>
      <sz val="1.5"/>
      <name val="Arial Narrow"/>
      <family val="2"/>
    </font>
    <font>
      <sz val="8"/>
      <name val="Arial Narrow"/>
      <family val="2"/>
    </font>
    <font>
      <sz val="1.25"/>
      <name val="Arial Narrow"/>
      <family val="2"/>
    </font>
    <font>
      <sz val="7"/>
      <name val="Arial Narrow"/>
      <family val="2"/>
    </font>
    <font>
      <b/>
      <sz val="2.25"/>
      <name val="Arial"/>
      <family val="2"/>
    </font>
    <font>
      <sz val="2.25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10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/>
    </xf>
    <xf numFmtId="169" fontId="21" fillId="2" borderId="0" xfId="0" applyNumberFormat="1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1" fontId="22" fillId="2" borderId="1" xfId="0" applyNumberFormat="1" applyFont="1" applyFill="1" applyBorder="1" applyAlignment="1">
      <alignment horizontal="right" vertical="center"/>
    </xf>
    <xf numFmtId="173" fontId="21" fillId="2" borderId="0" xfId="0" applyNumberFormat="1" applyFont="1" applyFill="1" applyBorder="1" applyAlignment="1">
      <alignment horizontal="right"/>
    </xf>
    <xf numFmtId="169" fontId="22" fillId="2" borderId="0" xfId="0" applyNumberFormat="1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169" fontId="21" fillId="2" borderId="0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3" fontId="22" fillId="2" borderId="0" xfId="0" applyNumberFormat="1" applyFont="1" applyFill="1" applyBorder="1" applyAlignment="1">
      <alignment horizontal="left" vertical="center" indent="2"/>
    </xf>
    <xf numFmtId="169" fontId="22" fillId="2" borderId="0" xfId="0" applyNumberFormat="1" applyFont="1" applyFill="1" applyBorder="1" applyAlignment="1">
      <alignment horizontal="right" vertical="center"/>
    </xf>
    <xf numFmtId="169" fontId="22" fillId="2" borderId="0" xfId="0" applyNumberFormat="1" applyFont="1" applyFill="1" applyBorder="1" applyAlignment="1">
      <alignment vertical="center"/>
    </xf>
    <xf numFmtId="169" fontId="22" fillId="2" borderId="0" xfId="17" applyNumberFormat="1" applyFont="1" applyFill="1" applyBorder="1" applyAlignment="1">
      <alignment vertical="center"/>
    </xf>
    <xf numFmtId="169" fontId="22" fillId="2" borderId="0" xfId="0" applyNumberFormat="1" applyFont="1" applyFill="1" applyBorder="1" applyAlignment="1">
      <alignment horizontal="right"/>
    </xf>
    <xf numFmtId="169" fontId="22" fillId="2" borderId="0" xfId="0" applyNumberFormat="1" applyFont="1" applyFill="1" applyAlignment="1">
      <alignment/>
    </xf>
    <xf numFmtId="169" fontId="22" fillId="2" borderId="0" xfId="17" applyNumberFormat="1" applyFont="1" applyFill="1" applyBorder="1" applyAlignment="1">
      <alignment horizontal="right" vertical="center"/>
    </xf>
    <xf numFmtId="169" fontId="21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center" indent="2"/>
    </xf>
    <xf numFmtId="0" fontId="22" fillId="2" borderId="0" xfId="0" applyFont="1" applyFill="1" applyBorder="1" applyAlignment="1">
      <alignment horizontal="left" vertical="center" indent="4"/>
    </xf>
    <xf numFmtId="0" fontId="22" fillId="2" borderId="0" xfId="0" applyFont="1" applyFill="1" applyBorder="1" applyAlignment="1">
      <alignment horizontal="left" vertical="center" wrapText="1" indent="4"/>
    </xf>
    <xf numFmtId="0" fontId="22" fillId="2" borderId="2" xfId="0" applyFont="1" applyFill="1" applyBorder="1" applyAlignment="1">
      <alignment horizontal="left" vertical="center" indent="2"/>
    </xf>
    <xf numFmtId="169" fontId="22" fillId="2" borderId="2" xfId="0" applyNumberFormat="1" applyFont="1" applyFill="1" applyBorder="1" applyAlignment="1">
      <alignment horizontal="right" vertical="center"/>
    </xf>
    <xf numFmtId="169" fontId="22" fillId="2" borderId="2" xfId="0" applyNumberFormat="1" applyFont="1" applyFill="1" applyBorder="1" applyAlignment="1">
      <alignment vertical="center"/>
    </xf>
    <xf numFmtId="169" fontId="22" fillId="2" borderId="2" xfId="0" applyNumberFormat="1" applyFont="1" applyFill="1" applyBorder="1" applyAlignment="1">
      <alignment horizontal="right"/>
    </xf>
    <xf numFmtId="169" fontId="22" fillId="2" borderId="2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 vertical="center"/>
    </xf>
    <xf numFmtId="3" fontId="22" fillId="2" borderId="0" xfId="0" applyNumberFormat="1" applyFont="1" applyFill="1" applyAlignment="1">
      <alignment vertical="center"/>
    </xf>
    <xf numFmtId="169" fontId="21" fillId="2" borderId="0" xfId="21" applyNumberFormat="1" applyFont="1" applyFill="1" applyBorder="1" applyAlignment="1">
      <alignment vertical="center"/>
    </xf>
    <xf numFmtId="169" fontId="22" fillId="2" borderId="0" xfId="2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168" fontId="22" fillId="2" borderId="0" xfId="0" applyNumberFormat="1" applyFont="1" applyFill="1" applyBorder="1" applyAlignment="1">
      <alignment vertical="center"/>
    </xf>
    <xf numFmtId="170" fontId="22" fillId="2" borderId="0" xfId="21" applyNumberFormat="1" applyFont="1" applyFill="1" applyBorder="1" applyAlignment="1">
      <alignment vertical="center"/>
    </xf>
    <xf numFmtId="168" fontId="21" fillId="2" borderId="0" xfId="0" applyNumberFormat="1" applyFont="1" applyFill="1" applyBorder="1" applyAlignment="1">
      <alignment vertical="center"/>
    </xf>
    <xf numFmtId="168" fontId="21" fillId="2" borderId="0" xfId="21" applyNumberFormat="1" applyFont="1" applyFill="1" applyBorder="1" applyAlignment="1">
      <alignment vertical="center"/>
    </xf>
    <xf numFmtId="168" fontId="22" fillId="2" borderId="0" xfId="0" applyNumberFormat="1" applyFont="1" applyFill="1" applyBorder="1" applyAlignment="1">
      <alignment horizontal="left" vertical="center" indent="2"/>
    </xf>
    <xf numFmtId="168" fontId="22" fillId="2" borderId="0" xfId="21" applyNumberFormat="1" applyFont="1" applyFill="1" applyBorder="1" applyAlignment="1">
      <alignment vertical="center"/>
    </xf>
    <xf numFmtId="169" fontId="22" fillId="2" borderId="0" xfId="21" applyNumberFormat="1" applyFont="1" applyFill="1" applyBorder="1" applyAlignment="1">
      <alignment horizontal="right" vertical="center"/>
    </xf>
    <xf numFmtId="168" fontId="22" fillId="2" borderId="0" xfId="0" applyNumberFormat="1" applyFont="1" applyFill="1" applyBorder="1" applyAlignment="1">
      <alignment horizontal="left" vertical="center" indent="4"/>
    </xf>
    <xf numFmtId="168" fontId="22" fillId="2" borderId="0" xfId="0" applyNumberFormat="1" applyFont="1" applyFill="1" applyBorder="1" applyAlignment="1">
      <alignment horizontal="left" vertical="center" wrapText="1" indent="4"/>
    </xf>
    <xf numFmtId="169" fontId="22" fillId="2" borderId="2" xfId="21" applyNumberFormat="1" applyFont="1" applyFill="1" applyBorder="1" applyAlignment="1">
      <alignment vertical="center"/>
    </xf>
    <xf numFmtId="2" fontId="22" fillId="2" borderId="0" xfId="21" applyNumberFormat="1" applyFont="1" applyFill="1" applyBorder="1" applyAlignment="1">
      <alignment vertical="center"/>
    </xf>
    <xf numFmtId="2" fontId="22" fillId="2" borderId="0" xfId="0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 wrapText="1"/>
    </xf>
    <xf numFmtId="0" fontId="22" fillId="2" borderId="0" xfId="0" applyFont="1" applyFill="1" applyAlignment="1" applyProtection="1">
      <alignment vertical="center"/>
      <protection locked="0"/>
    </xf>
    <xf numFmtId="3" fontId="26" fillId="2" borderId="0" xfId="0" applyNumberFormat="1" applyFont="1" applyFill="1" applyBorder="1" applyAlignment="1">
      <alignment vertical="center"/>
    </xf>
    <xf numFmtId="3" fontId="26" fillId="2" borderId="0" xfId="0" applyNumberFormat="1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225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21545759"/>
        <c:axId val="59694104"/>
      </c:bar3D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5" b="0" i="0" u="none" baseline="0"/>
            </a:pPr>
          </a:p>
        </c:txPr>
        <c:crossAx val="59694104"/>
        <c:crosses val="autoZero"/>
        <c:auto val="1"/>
        <c:lblOffset val="100"/>
        <c:noMultiLvlLbl val="0"/>
      </c:catAx>
      <c:valAx>
        <c:axId val="5969410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54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376025"/>
        <c:axId val="3384226"/>
      </c:bar3D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3384226"/>
        <c:crosses val="autoZero"/>
        <c:auto val="1"/>
        <c:lblOffset val="100"/>
        <c:noMultiLvlLbl val="0"/>
      </c:catAx>
      <c:valAx>
        <c:axId val="3384226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76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8813661"/>
        <c:axId val="12214086"/>
      </c:bar3DChart>
      <c:cat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12214086"/>
        <c:crosses val="autoZero"/>
        <c:auto val="1"/>
        <c:lblOffset val="100"/>
        <c:noMultiLvlLbl val="0"/>
      </c:catAx>
      <c:valAx>
        <c:axId val="1221408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813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2817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8635450"/>
        <c:crosses val="autoZero"/>
        <c:auto val="1"/>
        <c:lblOffset val="100"/>
        <c:noMultiLvlLbl val="0"/>
      </c:catAx>
      <c:valAx>
        <c:axId val="863545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698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2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0610187"/>
        <c:axId val="28382820"/>
      </c:bar3D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/>
            </a:pPr>
          </a:p>
        </c:txPr>
        <c:crossAx val="28382820"/>
        <c:crosses val="autoZero"/>
        <c:auto val="1"/>
        <c:lblOffset val="100"/>
        <c:noMultiLvlLbl val="0"/>
      </c:catAx>
      <c:valAx>
        <c:axId val="2838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0610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225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'[1]bajacalifornia'!#REF!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'[1]bajacalifornia'!#REF!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'[1]bajacalifornia'!#REF!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54118789"/>
        <c:axId val="17307054"/>
      </c:bar3D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/>
            </a:pPr>
          </a:p>
        </c:txPr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4118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0.975</cdr:y>
    </cdr:from>
    <cdr:to>
      <cdr:x>0</cdr:x>
      <cdr:y>-536869.937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0.6715</cdr:y>
    </cdr:from>
    <cdr:to>
      <cdr:x>0</cdr:x>
      <cdr:y>-536870.2405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0.31875</cdr:x>
      <cdr:y>0.20975</cdr:y>
    </cdr:from>
    <cdr:to>
      <cdr:x>0.376</cdr:x>
      <cdr:y>0.26975</cdr:y>
    </cdr:to>
    <cdr:sp>
      <cdr:nvSpPr>
        <cdr:cNvPr id="2" name="Line 2"/>
        <cdr:cNvSpPr>
          <a:spLocks/>
        </cdr:cNvSpPr>
      </cdr:nvSpPr>
      <cdr:spPr>
        <a:xfrm flipH="1" flipV="1">
          <a:off x="5114925" y="0"/>
          <a:ext cx="9239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0.18225</cdr:x>
      <cdr:y>0.20975</cdr:y>
    </cdr:from>
    <cdr:to>
      <cdr:x>0.24175</cdr:x>
      <cdr:y>0.22925</cdr:y>
    </cdr:to>
    <cdr:sp>
      <cdr:nvSpPr>
        <cdr:cNvPr id="3" name="Line 3"/>
        <cdr:cNvSpPr>
          <a:spLocks/>
        </cdr:cNvSpPr>
      </cdr:nvSpPr>
      <cdr:spPr>
        <a:xfrm flipV="1">
          <a:off x="2924175" y="0"/>
          <a:ext cx="9525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0.83425</cdr:y>
    </cdr:from>
    <cdr:to>
      <cdr:x>0</cdr:x>
      <cdr:y>-536870.07775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0.83475</cdr:y>
    </cdr:from>
    <cdr:to>
      <cdr:x>0</cdr:x>
      <cdr:y>-536870.07725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0.845</cdr:y>
    </cdr:from>
    <cdr:to>
      <cdr:x>0</cdr:x>
      <cdr:y>-536870.067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0.8515</cdr:y>
    </cdr:from>
    <cdr:to>
      <cdr:x>0</cdr:x>
      <cdr:y>-536870.0605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204</xdr:row>
      <xdr:rowOff>0</xdr:rowOff>
    </xdr:from>
    <xdr:to>
      <xdr:col>12</xdr:col>
      <xdr:colOff>638175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28575" y="38519100"/>
        <a:ext cx="1337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204</xdr:row>
      <xdr:rowOff>0</xdr:rowOff>
    </xdr:from>
    <xdr:to>
      <xdr:col>18</xdr:col>
      <xdr:colOff>676275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3401675" y="38519100"/>
        <a:ext cx="546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14</xdr:col>
      <xdr:colOff>123825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28575" y="38519100"/>
        <a:ext cx="14668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204</xdr:row>
      <xdr:rowOff>0</xdr:rowOff>
    </xdr:from>
    <xdr:to>
      <xdr:col>19</xdr:col>
      <xdr:colOff>447675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4697075" y="38519100"/>
        <a:ext cx="4848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609600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28575" y="38519100"/>
        <a:ext cx="1605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619125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38100" y="38519100"/>
        <a:ext cx="16059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609600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28575" y="38519100"/>
        <a:ext cx="16059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6421100" y="38519100"/>
        <a:ext cx="5391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619125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519100"/>
        <a:ext cx="16068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609600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38100" y="38519100"/>
        <a:ext cx="16049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619125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28575" y="38519100"/>
        <a:ext cx="16068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04"/>
  <sheetViews>
    <sheetView tabSelected="1" workbookViewId="0" topLeftCell="V52">
      <selection activeCell="AC62" sqref="AC62"/>
    </sheetView>
  </sheetViews>
  <sheetFormatPr defaultColWidth="11.421875" defaultRowHeight="19.5" customHeight="1"/>
  <cols>
    <col min="1" max="1" width="42.140625" style="2" customWidth="1"/>
    <col min="2" max="29" width="13.57421875" style="2" customWidth="1"/>
    <col min="30" max="31" width="17.421875" style="2" bestFit="1" customWidth="1"/>
    <col min="32" max="16384" width="9.8515625" style="2" customWidth="1"/>
  </cols>
  <sheetData>
    <row r="2" spans="1:29" ht="15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AC4" s="4"/>
    </row>
    <row r="5" spans="1:29" ht="15" customHeight="1">
      <c r="A5" s="5" t="s">
        <v>1</v>
      </c>
      <c r="B5" s="6">
        <v>1980</v>
      </c>
      <c r="C5" s="6">
        <v>1981</v>
      </c>
      <c r="D5" s="6">
        <v>1982</v>
      </c>
      <c r="E5" s="6">
        <v>1983</v>
      </c>
      <c r="F5" s="6">
        <v>1984</v>
      </c>
      <c r="G5" s="6">
        <v>1985</v>
      </c>
      <c r="H5" s="6">
        <v>1986</v>
      </c>
      <c r="I5" s="6">
        <v>1987</v>
      </c>
      <c r="J5" s="6">
        <v>1988</v>
      </c>
      <c r="K5" s="6">
        <v>1989</v>
      </c>
      <c r="L5" s="6">
        <v>1990</v>
      </c>
      <c r="M5" s="6">
        <v>1991</v>
      </c>
      <c r="N5" s="6">
        <v>1992</v>
      </c>
      <c r="O5" s="6">
        <v>1993</v>
      </c>
      <c r="P5" s="6">
        <v>1994</v>
      </c>
      <c r="Q5" s="6">
        <v>1995</v>
      </c>
      <c r="R5" s="6">
        <v>1996</v>
      </c>
      <c r="S5" s="6">
        <v>1997</v>
      </c>
      <c r="T5" s="7">
        <v>1998</v>
      </c>
      <c r="U5" s="7">
        <v>1999</v>
      </c>
      <c r="V5" s="7">
        <v>2000</v>
      </c>
      <c r="W5" s="7">
        <v>2001</v>
      </c>
      <c r="X5" s="7">
        <v>2002</v>
      </c>
      <c r="Y5" s="7">
        <v>2003</v>
      </c>
      <c r="Z5" s="6">
        <v>2004</v>
      </c>
      <c r="AA5" s="7">
        <v>2005</v>
      </c>
      <c r="AB5" s="7">
        <v>2006</v>
      </c>
      <c r="AC5" s="8">
        <v>2007</v>
      </c>
    </row>
    <row r="6" spans="1:29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9"/>
      <c r="Y6" s="1"/>
      <c r="Z6" s="9"/>
      <c r="AA6" s="9"/>
      <c r="AC6" s="10"/>
    </row>
    <row r="7" spans="1:29" s="13" customFormat="1" ht="15" customHeight="1">
      <c r="A7" s="11" t="s">
        <v>18</v>
      </c>
      <c r="B7" s="12">
        <f>SUM(B8:B18)</f>
        <v>12440</v>
      </c>
      <c r="C7" s="12">
        <f aca="true" t="shared" si="0" ref="C7:V7">SUM(C8:C18)</f>
        <v>19207</v>
      </c>
      <c r="D7" s="12">
        <f t="shared" si="0"/>
        <v>25857</v>
      </c>
      <c r="E7" s="12">
        <f t="shared" si="0"/>
        <v>43614</v>
      </c>
      <c r="F7" s="12">
        <f t="shared" si="0"/>
        <v>62684</v>
      </c>
      <c r="G7" s="12">
        <f t="shared" si="0"/>
        <v>121996</v>
      </c>
      <c r="H7" s="12">
        <f t="shared" si="0"/>
        <v>210087</v>
      </c>
      <c r="I7" s="12">
        <f t="shared" si="0"/>
        <v>470815</v>
      </c>
      <c r="J7" s="12">
        <f t="shared" si="0"/>
        <v>1019697</v>
      </c>
      <c r="K7" s="12">
        <f t="shared" si="0"/>
        <v>1428564.8</v>
      </c>
      <c r="L7" s="12">
        <f t="shared" si="0"/>
        <v>1907258.5</v>
      </c>
      <c r="M7" s="12">
        <f t="shared" si="0"/>
        <v>2637923.8899999997</v>
      </c>
      <c r="N7" s="12">
        <f t="shared" si="0"/>
        <v>3954175</v>
      </c>
      <c r="O7" s="12">
        <f t="shared" si="0"/>
        <v>4330172</v>
      </c>
      <c r="P7" s="12">
        <f t="shared" si="0"/>
        <v>5055908</v>
      </c>
      <c r="Q7" s="12">
        <f t="shared" si="0"/>
        <v>5105705</v>
      </c>
      <c r="R7" s="12">
        <f t="shared" si="0"/>
        <v>7605446</v>
      </c>
      <c r="S7" s="12">
        <f t="shared" si="0"/>
        <v>10616342</v>
      </c>
      <c r="T7" s="12">
        <f t="shared" si="0"/>
        <v>14150885</v>
      </c>
      <c r="U7" s="12">
        <f t="shared" si="0"/>
        <v>17319541</v>
      </c>
      <c r="V7" s="12">
        <f t="shared" si="0"/>
        <v>21843408</v>
      </c>
      <c r="W7" s="12">
        <f aca="true" t="shared" si="1" ref="W7:AC7">SUM(W8:W18)</f>
        <v>13995726.52</v>
      </c>
      <c r="X7" s="12">
        <f t="shared" si="1"/>
        <v>15251900.84</v>
      </c>
      <c r="Y7" s="12">
        <f t="shared" si="1"/>
        <v>17041524.077999998</v>
      </c>
      <c r="Z7" s="12">
        <f t="shared" si="1"/>
        <v>19298446.619000003</v>
      </c>
      <c r="AA7" s="12">
        <f t="shared" si="1"/>
        <v>20764119.384999998</v>
      </c>
      <c r="AB7" s="12">
        <f t="shared" si="1"/>
        <v>23322359.800000004</v>
      </c>
      <c r="AC7" s="12">
        <f t="shared" si="1"/>
        <v>24804389.400000002</v>
      </c>
    </row>
    <row r="8" spans="1:29" ht="15" customHeight="1">
      <c r="A8" s="14" t="s">
        <v>4</v>
      </c>
      <c r="B8" s="15">
        <v>522</v>
      </c>
      <c r="C8" s="15">
        <v>417</v>
      </c>
      <c r="D8" s="15">
        <v>562</v>
      </c>
      <c r="E8" s="15">
        <v>980</v>
      </c>
      <c r="F8" s="15">
        <v>842</v>
      </c>
      <c r="G8" s="16">
        <v>1149</v>
      </c>
      <c r="H8" s="15">
        <v>2190</v>
      </c>
      <c r="I8" s="15">
        <v>4786</v>
      </c>
      <c r="J8" s="15">
        <v>12453</v>
      </c>
      <c r="K8" s="15">
        <v>19736.4</v>
      </c>
      <c r="L8" s="16">
        <v>34048.3</v>
      </c>
      <c r="M8" s="16">
        <v>55006.4</v>
      </c>
      <c r="N8" s="16">
        <v>86979</v>
      </c>
      <c r="O8" s="16">
        <v>90583</v>
      </c>
      <c r="P8" s="16">
        <v>103352</v>
      </c>
      <c r="Q8" s="16">
        <v>123297</v>
      </c>
      <c r="R8" s="16">
        <v>164216</v>
      </c>
      <c r="S8" s="16">
        <v>236518</v>
      </c>
      <c r="T8" s="16">
        <v>313507</v>
      </c>
      <c r="U8" s="16">
        <v>399167</v>
      </c>
      <c r="V8" s="17">
        <v>613203</v>
      </c>
      <c r="W8" s="17">
        <v>680327</v>
      </c>
      <c r="X8" s="18">
        <v>752580.84</v>
      </c>
      <c r="Y8" s="18">
        <v>818534.971</v>
      </c>
      <c r="Z8" s="18">
        <v>953337.825</v>
      </c>
      <c r="AA8" s="18">
        <v>1036449.134</v>
      </c>
      <c r="AB8" s="19">
        <v>1134038.4</v>
      </c>
      <c r="AC8" s="10">
        <v>1280240.4</v>
      </c>
    </row>
    <row r="9" spans="1:29" ht="15" customHeight="1">
      <c r="A9" s="14" t="s">
        <v>5</v>
      </c>
      <c r="B9" s="15">
        <v>218</v>
      </c>
      <c r="C9" s="15">
        <v>268</v>
      </c>
      <c r="D9" s="15">
        <v>308</v>
      </c>
      <c r="E9" s="15">
        <v>497</v>
      </c>
      <c r="F9" s="16">
        <v>805</v>
      </c>
      <c r="G9" s="15">
        <v>1019</v>
      </c>
      <c r="H9" s="15">
        <v>2398</v>
      </c>
      <c r="I9" s="15">
        <v>3333</v>
      </c>
      <c r="J9" s="15">
        <v>9754</v>
      </c>
      <c r="K9" s="15">
        <v>23736.4</v>
      </c>
      <c r="L9" s="16">
        <v>38230.3</v>
      </c>
      <c r="M9" s="16">
        <v>53282.4</v>
      </c>
      <c r="N9" s="16">
        <v>82221</v>
      </c>
      <c r="O9" s="16">
        <v>70010</v>
      </c>
      <c r="P9" s="16">
        <v>77559</v>
      </c>
      <c r="Q9" s="16">
        <v>80798</v>
      </c>
      <c r="R9" s="16">
        <v>100168</v>
      </c>
      <c r="S9" s="16">
        <v>123984</v>
      </c>
      <c r="T9" s="16">
        <v>267273</v>
      </c>
      <c r="U9" s="16">
        <v>283325</v>
      </c>
      <c r="V9" s="17">
        <v>322092</v>
      </c>
      <c r="W9" s="17">
        <v>344429</v>
      </c>
      <c r="X9" s="18">
        <v>397274</v>
      </c>
      <c r="Y9" s="18">
        <v>495527.664</v>
      </c>
      <c r="Z9" s="18">
        <v>791524.148</v>
      </c>
      <c r="AA9" s="18">
        <v>734430.694</v>
      </c>
      <c r="AB9" s="19">
        <v>827925.5</v>
      </c>
      <c r="AC9" s="10">
        <v>895627.6</v>
      </c>
    </row>
    <row r="10" spans="1:29" ht="15" customHeight="1">
      <c r="A10" s="14" t="s">
        <v>6</v>
      </c>
      <c r="B10" s="15">
        <v>40</v>
      </c>
      <c r="C10" s="15">
        <v>48</v>
      </c>
      <c r="D10" s="15">
        <v>116</v>
      </c>
      <c r="E10" s="15">
        <v>306</v>
      </c>
      <c r="F10" s="15">
        <v>1911</v>
      </c>
      <c r="G10" s="15">
        <v>3059</v>
      </c>
      <c r="H10" s="15">
        <v>8555</v>
      </c>
      <c r="I10" s="15">
        <v>14302</v>
      </c>
      <c r="J10" s="15">
        <v>33771</v>
      </c>
      <c r="K10" s="15">
        <v>17501.4</v>
      </c>
      <c r="L10" s="16">
        <v>9006.3</v>
      </c>
      <c r="M10" s="16">
        <v>6288.4</v>
      </c>
      <c r="N10" s="16">
        <v>10969</v>
      </c>
      <c r="O10" s="16">
        <v>10248</v>
      </c>
      <c r="P10" s="16">
        <v>41443</v>
      </c>
      <c r="Q10" s="16">
        <v>68407</v>
      </c>
      <c r="R10" s="16">
        <v>94753</v>
      </c>
      <c r="S10" s="16">
        <v>101287</v>
      </c>
      <c r="T10" s="16">
        <v>148438</v>
      </c>
      <c r="U10" s="16">
        <v>145260</v>
      </c>
      <c r="V10" s="17">
        <v>170997</v>
      </c>
      <c r="W10" s="17">
        <v>141520</v>
      </c>
      <c r="X10" s="18">
        <v>64260</v>
      </c>
      <c r="Y10" s="18">
        <v>71786.756</v>
      </c>
      <c r="Z10" s="18">
        <v>132522.56</v>
      </c>
      <c r="AA10" s="18">
        <v>160146.136</v>
      </c>
      <c r="AB10" s="19">
        <v>176997.6</v>
      </c>
      <c r="AC10" s="10">
        <v>174687.9</v>
      </c>
    </row>
    <row r="11" spans="1:29" ht="15" customHeight="1">
      <c r="A11" s="14" t="s">
        <v>7</v>
      </c>
      <c r="B11" s="15">
        <v>3755</v>
      </c>
      <c r="C11" s="15">
        <v>4196</v>
      </c>
      <c r="D11" s="15">
        <v>4893</v>
      </c>
      <c r="E11" s="15">
        <v>5344</v>
      </c>
      <c r="F11" s="15">
        <v>2236</v>
      </c>
      <c r="G11" s="15">
        <v>8150</v>
      </c>
      <c r="H11" s="15">
        <v>4092</v>
      </c>
      <c r="I11" s="15">
        <v>4713</v>
      </c>
      <c r="J11" s="15">
        <v>18941</v>
      </c>
      <c r="K11" s="15">
        <v>42818.4</v>
      </c>
      <c r="L11" s="16">
        <v>65830.3</v>
      </c>
      <c r="M11" s="16">
        <v>109249.4</v>
      </c>
      <c r="N11" s="16">
        <v>266343</v>
      </c>
      <c r="O11" s="16">
        <v>331187</v>
      </c>
      <c r="P11" s="16">
        <v>367142</v>
      </c>
      <c r="Q11" s="16">
        <v>454385</v>
      </c>
      <c r="R11" s="16">
        <v>179841</v>
      </c>
      <c r="S11" s="16">
        <v>193065</v>
      </c>
      <c r="T11" s="16">
        <v>67858</v>
      </c>
      <c r="U11" s="16">
        <v>261353</v>
      </c>
      <c r="V11" s="17">
        <v>330724</v>
      </c>
      <c r="W11" s="17">
        <v>291238</v>
      </c>
      <c r="X11" s="18">
        <v>380310</v>
      </c>
      <c r="Y11" s="18">
        <v>379872.734</v>
      </c>
      <c r="Z11" s="18">
        <v>482854.329</v>
      </c>
      <c r="AA11" s="18">
        <v>566591.882</v>
      </c>
      <c r="AB11" s="19">
        <v>560005.6</v>
      </c>
      <c r="AC11" s="10">
        <v>675557.8</v>
      </c>
    </row>
    <row r="12" spans="1:29" ht="15" customHeight="1">
      <c r="A12" s="14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/>
      <c r="P12" s="15"/>
      <c r="Q12" s="15"/>
      <c r="R12" s="15"/>
      <c r="S12" s="15"/>
      <c r="T12" s="15"/>
      <c r="U12" s="15"/>
      <c r="V12" s="20"/>
      <c r="W12" s="20"/>
      <c r="X12" s="18"/>
      <c r="Y12" s="18"/>
      <c r="Z12" s="18">
        <v>14350.366</v>
      </c>
      <c r="AA12" s="18">
        <v>32311.935</v>
      </c>
      <c r="AB12" s="19">
        <v>60150.3</v>
      </c>
      <c r="AC12" s="10">
        <v>63100.6</v>
      </c>
    </row>
    <row r="13" spans="1:29" ht="15" customHeight="1">
      <c r="A13" s="14" t="s">
        <v>15</v>
      </c>
      <c r="B13" s="15">
        <v>2784</v>
      </c>
      <c r="C13" s="15">
        <v>4605</v>
      </c>
      <c r="D13" s="15">
        <v>6148</v>
      </c>
      <c r="E13" s="15">
        <v>14689</v>
      </c>
      <c r="F13" s="15">
        <v>24383</v>
      </c>
      <c r="G13" s="15">
        <v>36681</v>
      </c>
      <c r="H13" s="15">
        <v>60225</v>
      </c>
      <c r="I13" s="15">
        <v>151239</v>
      </c>
      <c r="J13" s="15">
        <v>351746</v>
      </c>
      <c r="K13" s="15">
        <v>451953.4</v>
      </c>
      <c r="L13" s="16">
        <v>634502.3</v>
      </c>
      <c r="M13" s="16">
        <v>781571.4</v>
      </c>
      <c r="N13" s="16">
        <v>928456</v>
      </c>
      <c r="O13" s="16">
        <v>944227</v>
      </c>
      <c r="P13" s="16">
        <v>1101146</v>
      </c>
      <c r="Q13" s="16">
        <v>1507271</v>
      </c>
      <c r="R13" s="16">
        <v>1845552</v>
      </c>
      <c r="S13" s="16">
        <v>2525293</v>
      </c>
      <c r="T13" s="16">
        <v>3108822</v>
      </c>
      <c r="U13" s="16">
        <v>3828658</v>
      </c>
      <c r="V13" s="17">
        <v>4927764</v>
      </c>
      <c r="W13" s="17">
        <v>5330079</v>
      </c>
      <c r="X13" s="18">
        <v>5517891</v>
      </c>
      <c r="Y13" s="18">
        <v>6481774.603</v>
      </c>
      <c r="Z13" s="18">
        <v>7069571.894</v>
      </c>
      <c r="AA13" s="18">
        <v>8025369.865</v>
      </c>
      <c r="AB13" s="19">
        <v>9169511.8</v>
      </c>
      <c r="AC13" s="10">
        <v>9441654.3</v>
      </c>
    </row>
    <row r="14" spans="1:29" ht="15" customHeight="1">
      <c r="A14" s="14" t="s">
        <v>33</v>
      </c>
      <c r="B14" s="15">
        <v>1017</v>
      </c>
      <c r="C14" s="15">
        <v>2957</v>
      </c>
      <c r="D14" s="15">
        <v>6211</v>
      </c>
      <c r="E14" s="15">
        <v>6064</v>
      </c>
      <c r="F14" s="15">
        <v>4277</v>
      </c>
      <c r="G14" s="15">
        <v>406</v>
      </c>
      <c r="H14" s="15">
        <v>534</v>
      </c>
      <c r="I14" s="15">
        <v>7222</v>
      </c>
      <c r="J14" s="15">
        <v>251512</v>
      </c>
      <c r="K14" s="15">
        <v>388422.4</v>
      </c>
      <c r="L14" s="16">
        <v>469571</v>
      </c>
      <c r="M14" s="16">
        <v>824624.4</v>
      </c>
      <c r="N14" s="16">
        <v>121427</v>
      </c>
      <c r="O14" s="16">
        <v>146227</v>
      </c>
      <c r="P14" s="16">
        <v>445454</v>
      </c>
      <c r="Q14" s="16">
        <v>54592</v>
      </c>
      <c r="R14" s="16">
        <v>7515</v>
      </c>
      <c r="S14" s="16">
        <v>11648</v>
      </c>
      <c r="T14" s="16">
        <v>22500</v>
      </c>
      <c r="U14" s="15"/>
      <c r="V14" s="20"/>
      <c r="W14" s="17">
        <v>404709.858</v>
      </c>
      <c r="X14" s="18"/>
      <c r="Y14" s="18"/>
      <c r="Z14" s="18">
        <v>998155.91</v>
      </c>
      <c r="AA14" s="18">
        <v>106168.877</v>
      </c>
      <c r="AB14" s="19">
        <v>102242.3</v>
      </c>
      <c r="AC14" s="10">
        <v>915000</v>
      </c>
    </row>
    <row r="15" spans="1:29" ht="15" customHeight="1">
      <c r="A15" s="14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484396.4</v>
      </c>
      <c r="L15" s="16">
        <v>655038</v>
      </c>
      <c r="M15" s="16">
        <v>807772.49</v>
      </c>
      <c r="N15" s="16">
        <v>2457485</v>
      </c>
      <c r="O15" s="16">
        <v>2736953</v>
      </c>
      <c r="P15" s="16">
        <v>2919500</v>
      </c>
      <c r="Q15" s="16">
        <v>2804627</v>
      </c>
      <c r="R15" s="16">
        <v>4850319</v>
      </c>
      <c r="S15" s="16">
        <v>6716088</v>
      </c>
      <c r="T15" s="16">
        <v>6286526</v>
      </c>
      <c r="U15" s="16">
        <v>7812330</v>
      </c>
      <c r="V15" s="17">
        <v>9353446</v>
      </c>
      <c r="W15" s="20"/>
      <c r="X15" s="18">
        <v>403998</v>
      </c>
      <c r="Y15" s="18">
        <v>718</v>
      </c>
      <c r="Z15" s="18"/>
      <c r="AA15" s="18"/>
      <c r="AB15" s="19"/>
      <c r="AC15" s="10"/>
    </row>
    <row r="16" spans="1:29" ht="15" customHeight="1">
      <c r="A16" s="14" t="s">
        <v>23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/>
      <c r="P16" s="15"/>
      <c r="Q16" s="15"/>
      <c r="R16" s="15">
        <v>345612</v>
      </c>
      <c r="S16" s="15">
        <v>485963</v>
      </c>
      <c r="T16" s="15">
        <v>3612094</v>
      </c>
      <c r="U16" s="15">
        <v>4266955</v>
      </c>
      <c r="V16" s="20">
        <v>5900023</v>
      </c>
      <c r="W16" s="20">
        <v>6803423.662</v>
      </c>
      <c r="X16" s="18">
        <v>7384336</v>
      </c>
      <c r="Y16" s="18">
        <v>8516693.824</v>
      </c>
      <c r="Z16" s="18">
        <v>8856129.587</v>
      </c>
      <c r="AA16" s="18">
        <v>10102650.862</v>
      </c>
      <c r="AB16" s="19">
        <v>11291488.3</v>
      </c>
      <c r="AC16" s="10">
        <v>11358520.8</v>
      </c>
    </row>
    <row r="17" spans="1:29" ht="15" customHeight="1">
      <c r="A17" s="14" t="s">
        <v>12</v>
      </c>
      <c r="B17" s="15">
        <v>3928</v>
      </c>
      <c r="C17" s="15">
        <v>6347</v>
      </c>
      <c r="D17" s="15">
        <v>7501</v>
      </c>
      <c r="E17" s="15">
        <v>15712</v>
      </c>
      <c r="F17" s="15">
        <v>27819</v>
      </c>
      <c r="G17" s="15">
        <v>70892</v>
      </c>
      <c r="H17" s="15">
        <v>130739</v>
      </c>
      <c r="I17" s="15">
        <v>283013</v>
      </c>
      <c r="J17" s="15">
        <v>341520</v>
      </c>
      <c r="K17" s="15">
        <v>0</v>
      </c>
      <c r="L17" s="15">
        <v>0</v>
      </c>
      <c r="M17" s="15">
        <v>0</v>
      </c>
      <c r="N17" s="15">
        <v>0</v>
      </c>
      <c r="O17" s="15"/>
      <c r="P17" s="15"/>
      <c r="Q17" s="15"/>
      <c r="R17" s="15"/>
      <c r="S17" s="15"/>
      <c r="T17" s="15"/>
      <c r="U17" s="15"/>
      <c r="V17" s="20"/>
      <c r="W17" s="20"/>
      <c r="X17" s="18"/>
      <c r="Y17" s="18"/>
      <c r="Z17" s="18"/>
      <c r="AA17" s="18"/>
      <c r="AB17" s="10"/>
      <c r="AC17" s="10"/>
    </row>
    <row r="18" spans="1:29" ht="15" customHeight="1">
      <c r="A18" s="14" t="s">
        <v>13</v>
      </c>
      <c r="B18" s="15">
        <v>176</v>
      </c>
      <c r="C18" s="15">
        <v>369</v>
      </c>
      <c r="D18" s="15">
        <v>118</v>
      </c>
      <c r="E18" s="15">
        <v>22</v>
      </c>
      <c r="F18" s="15">
        <v>411</v>
      </c>
      <c r="G18" s="15">
        <v>640</v>
      </c>
      <c r="H18" s="15">
        <v>1354</v>
      </c>
      <c r="I18" s="15">
        <v>2207</v>
      </c>
      <c r="J18" s="15"/>
      <c r="K18" s="15"/>
      <c r="L18" s="16">
        <v>1032</v>
      </c>
      <c r="M18" s="16">
        <v>129</v>
      </c>
      <c r="N18" s="15">
        <v>295</v>
      </c>
      <c r="O18" s="15">
        <v>737</v>
      </c>
      <c r="P18" s="15">
        <v>312</v>
      </c>
      <c r="Q18" s="15">
        <v>12328</v>
      </c>
      <c r="R18" s="15">
        <v>17470</v>
      </c>
      <c r="S18" s="15">
        <v>222496</v>
      </c>
      <c r="T18" s="15">
        <v>323867</v>
      </c>
      <c r="U18" s="15">
        <v>322493</v>
      </c>
      <c r="V18" s="20">
        <v>225159</v>
      </c>
      <c r="W18" s="20"/>
      <c r="X18" s="18">
        <v>351251</v>
      </c>
      <c r="Y18" s="18">
        <v>276615.526</v>
      </c>
      <c r="Z18" s="18"/>
      <c r="AA18" s="18"/>
      <c r="AB18" s="19"/>
      <c r="AC18" s="10"/>
    </row>
    <row r="19" spans="1:29" ht="15" customHeight="1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21"/>
      <c r="Y19" s="21"/>
      <c r="Z19" s="21"/>
      <c r="AA19" s="21"/>
      <c r="AB19" s="10"/>
      <c r="AC19" s="10"/>
    </row>
    <row r="20" spans="1:29" s="13" customFormat="1" ht="15" customHeight="1">
      <c r="A20" s="11" t="s">
        <v>19</v>
      </c>
      <c r="B20" s="12">
        <f aca="true" t="shared" si="2" ref="B20:W20">SUM(B21:B35)</f>
        <v>12440</v>
      </c>
      <c r="C20" s="12">
        <f t="shared" si="2"/>
        <v>19207</v>
      </c>
      <c r="D20" s="12">
        <f t="shared" si="2"/>
        <v>25857</v>
      </c>
      <c r="E20" s="12">
        <f t="shared" si="2"/>
        <v>43614</v>
      </c>
      <c r="F20" s="12">
        <f t="shared" si="2"/>
        <v>62684</v>
      </c>
      <c r="G20" s="12">
        <f t="shared" si="2"/>
        <v>121996</v>
      </c>
      <c r="H20" s="12">
        <f t="shared" si="2"/>
        <v>210087</v>
      </c>
      <c r="I20" s="12">
        <f t="shared" si="2"/>
        <v>470815</v>
      </c>
      <c r="J20" s="12">
        <f t="shared" si="2"/>
        <v>1019697</v>
      </c>
      <c r="K20" s="12">
        <f t="shared" si="2"/>
        <v>1428564.5</v>
      </c>
      <c r="L20" s="12">
        <f t="shared" si="2"/>
        <v>1907258.5</v>
      </c>
      <c r="M20" s="12">
        <f t="shared" si="2"/>
        <v>2637924</v>
      </c>
      <c r="N20" s="12">
        <f t="shared" si="2"/>
        <v>3954175</v>
      </c>
      <c r="O20" s="12">
        <f t="shared" si="2"/>
        <v>4330172</v>
      </c>
      <c r="P20" s="12">
        <f t="shared" si="2"/>
        <v>5055908</v>
      </c>
      <c r="Q20" s="12">
        <f t="shared" si="2"/>
        <v>5105705</v>
      </c>
      <c r="R20" s="12">
        <f t="shared" si="2"/>
        <v>7605446</v>
      </c>
      <c r="S20" s="12">
        <f t="shared" si="2"/>
        <v>10616342</v>
      </c>
      <c r="T20" s="12">
        <f t="shared" si="2"/>
        <v>14150885</v>
      </c>
      <c r="U20" s="12">
        <f t="shared" si="2"/>
        <v>17319541</v>
      </c>
      <c r="V20" s="12">
        <f t="shared" si="2"/>
        <v>21843408</v>
      </c>
      <c r="W20" s="12">
        <f t="shared" si="2"/>
        <v>13995726.520000001</v>
      </c>
      <c r="X20" s="12">
        <f aca="true" t="shared" si="3" ref="X20:AC20">X21+X25+X28+X31+X32+X33+X34+X35</f>
        <v>15251900.84</v>
      </c>
      <c r="Y20" s="12">
        <f t="shared" si="3"/>
        <v>17041524.078</v>
      </c>
      <c r="Z20" s="12">
        <f t="shared" si="3"/>
        <v>19298446.619</v>
      </c>
      <c r="AA20" s="12">
        <f t="shared" si="3"/>
        <v>20764119.384999998</v>
      </c>
      <c r="AB20" s="12">
        <f t="shared" si="3"/>
        <v>23322359.8</v>
      </c>
      <c r="AC20" s="12">
        <f t="shared" si="3"/>
        <v>24804389.4</v>
      </c>
    </row>
    <row r="21" spans="1:30" ht="15" customHeight="1">
      <c r="A21" s="22" t="s">
        <v>27</v>
      </c>
      <c r="B21" s="15">
        <v>4752</v>
      </c>
      <c r="C21" s="15">
        <v>5743</v>
      </c>
      <c r="D21" s="15">
        <v>7601</v>
      </c>
      <c r="E21" s="15">
        <v>11625</v>
      </c>
      <c r="F21" s="15">
        <v>12813</v>
      </c>
      <c r="G21" s="15">
        <v>23394</v>
      </c>
      <c r="H21" s="15">
        <v>36810</v>
      </c>
      <c r="I21" s="15">
        <v>92109</v>
      </c>
      <c r="J21" s="15">
        <v>176672</v>
      </c>
      <c r="K21" s="15">
        <v>285460.45</v>
      </c>
      <c r="L21" s="16">
        <v>387093.2</v>
      </c>
      <c r="M21" s="16">
        <v>540079.4</v>
      </c>
      <c r="N21" s="16">
        <v>732820</v>
      </c>
      <c r="O21" s="16">
        <v>859265</v>
      </c>
      <c r="P21" s="16">
        <v>991254</v>
      </c>
      <c r="Q21" s="16">
        <v>1376655</v>
      </c>
      <c r="R21" s="16">
        <v>1609355</v>
      </c>
      <c r="S21" s="16">
        <v>2111630</v>
      </c>
      <c r="T21" s="15">
        <v>2421687</v>
      </c>
      <c r="U21" s="15">
        <v>2911966</v>
      </c>
      <c r="V21" s="15">
        <v>3471129</v>
      </c>
      <c r="W21" s="15">
        <v>4128790.14</v>
      </c>
      <c r="X21" s="18">
        <f aca="true" t="shared" si="4" ref="X21:AC21">+SUM(X22:X24)</f>
        <v>4691516.8</v>
      </c>
      <c r="Y21" s="18">
        <f t="shared" si="4"/>
        <v>5268119.587</v>
      </c>
      <c r="Z21" s="18">
        <f t="shared" si="4"/>
        <v>5724494.809</v>
      </c>
      <c r="AA21" s="18">
        <f t="shared" si="4"/>
        <v>6451913.609</v>
      </c>
      <c r="AB21" s="18">
        <f t="shared" si="4"/>
        <v>7025952</v>
      </c>
      <c r="AC21" s="18">
        <f t="shared" si="4"/>
        <v>7633160.6</v>
      </c>
      <c r="AD21" s="2" t="s">
        <v>35</v>
      </c>
    </row>
    <row r="22" spans="1:29" ht="15" customHeight="1">
      <c r="A22" s="23" t="s">
        <v>24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5"/>
      <c r="U22" s="15"/>
      <c r="V22" s="15"/>
      <c r="W22" s="15"/>
      <c r="X22" s="18">
        <v>4174987.416</v>
      </c>
      <c r="Y22" s="18">
        <v>4632050.282</v>
      </c>
      <c r="Z22" s="18">
        <v>5054621.939</v>
      </c>
      <c r="AA22" s="18">
        <v>5722830.464</v>
      </c>
      <c r="AB22" s="19">
        <v>6131149.5</v>
      </c>
      <c r="AC22" s="10">
        <v>6687540.6</v>
      </c>
    </row>
    <row r="23" spans="1:29" ht="15" customHeight="1">
      <c r="A23" s="23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6"/>
      <c r="S23" s="16"/>
      <c r="T23" s="15"/>
      <c r="U23" s="15"/>
      <c r="V23" s="15"/>
      <c r="W23" s="15"/>
      <c r="X23" s="18">
        <v>168260.049</v>
      </c>
      <c r="Y23" s="18">
        <v>272050.649</v>
      </c>
      <c r="Z23" s="18">
        <v>272848.777</v>
      </c>
      <c r="AA23" s="18">
        <v>293958.631</v>
      </c>
      <c r="AB23" s="19">
        <v>354983.4</v>
      </c>
      <c r="AC23" s="10">
        <v>374614.7</v>
      </c>
    </row>
    <row r="24" spans="1:29" ht="15" customHeight="1">
      <c r="A24" s="23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8">
        <v>348269.335</v>
      </c>
      <c r="Y24" s="18">
        <v>364018.656</v>
      </c>
      <c r="Z24" s="18">
        <v>397024.093</v>
      </c>
      <c r="AA24" s="18">
        <v>435124.514</v>
      </c>
      <c r="AB24" s="19">
        <v>539819.1</v>
      </c>
      <c r="AC24" s="10">
        <v>571005.3</v>
      </c>
    </row>
    <row r="25" spans="1:29" ht="15" customHeight="1">
      <c r="A25" s="22" t="s">
        <v>16</v>
      </c>
      <c r="B25" s="15">
        <v>474</v>
      </c>
      <c r="C25" s="15">
        <v>1191</v>
      </c>
      <c r="D25" s="15"/>
      <c r="E25" s="15">
        <v>2948</v>
      </c>
      <c r="F25" s="15">
        <v>3991</v>
      </c>
      <c r="G25" s="15">
        <v>7797</v>
      </c>
      <c r="H25" s="15">
        <v>7725</v>
      </c>
      <c r="I25" s="15">
        <v>17366</v>
      </c>
      <c r="J25" s="15">
        <v>35508</v>
      </c>
      <c r="K25" s="15">
        <v>93606.45</v>
      </c>
      <c r="L25" s="16">
        <v>98527.3</v>
      </c>
      <c r="M25" s="16">
        <v>161078.4</v>
      </c>
      <c r="N25" s="16">
        <v>211583</v>
      </c>
      <c r="O25" s="16">
        <v>230021</v>
      </c>
      <c r="P25" s="16">
        <v>231457</v>
      </c>
      <c r="Q25" s="16">
        <v>225464</v>
      </c>
      <c r="R25" s="16">
        <v>186312</v>
      </c>
      <c r="S25" s="16">
        <v>265492</v>
      </c>
      <c r="T25" s="15">
        <v>363502</v>
      </c>
      <c r="U25" s="15">
        <v>606080</v>
      </c>
      <c r="V25" s="15">
        <v>1058418</v>
      </c>
      <c r="W25" s="15">
        <v>829447.121</v>
      </c>
      <c r="X25" s="18">
        <f aca="true" t="shared" si="5" ref="X25:AC25">+SUM(X26:X27)</f>
        <v>997414.775</v>
      </c>
      <c r="Y25" s="18">
        <f t="shared" si="5"/>
        <v>992533.814</v>
      </c>
      <c r="Z25" s="18">
        <f t="shared" si="5"/>
        <v>1400100.9840000002</v>
      </c>
      <c r="AA25" s="18">
        <f t="shared" si="5"/>
        <v>1842397.704</v>
      </c>
      <c r="AB25" s="18">
        <f t="shared" si="5"/>
        <v>2654583.7</v>
      </c>
      <c r="AC25" s="18">
        <f t="shared" si="5"/>
        <v>2464546.7</v>
      </c>
    </row>
    <row r="26" spans="1:29" ht="14.25" customHeight="1">
      <c r="A26" s="24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6"/>
      <c r="N26" s="16"/>
      <c r="O26" s="16"/>
      <c r="P26" s="16"/>
      <c r="Q26" s="16"/>
      <c r="R26" s="16"/>
      <c r="S26" s="16"/>
      <c r="T26" s="15"/>
      <c r="U26" s="15"/>
      <c r="V26" s="15"/>
      <c r="W26" s="15"/>
      <c r="X26" s="18">
        <v>261121.02</v>
      </c>
      <c r="Y26" s="18">
        <v>290952.086</v>
      </c>
      <c r="Z26" s="18">
        <v>228563.661</v>
      </c>
      <c r="AA26" s="18">
        <v>949992.958</v>
      </c>
      <c r="AB26" s="19">
        <v>1228607.9</v>
      </c>
      <c r="AC26" s="10">
        <v>1162792.6</v>
      </c>
    </row>
    <row r="27" spans="1:29" ht="15" customHeight="1">
      <c r="A27" s="24" t="s">
        <v>28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5"/>
      <c r="U27" s="15"/>
      <c r="V27" s="15"/>
      <c r="W27" s="15"/>
      <c r="X27" s="18">
        <v>736293.755</v>
      </c>
      <c r="Y27" s="18">
        <v>701581.728</v>
      </c>
      <c r="Z27" s="18">
        <v>1171537.323</v>
      </c>
      <c r="AA27" s="18">
        <v>892404.746</v>
      </c>
      <c r="AB27" s="19">
        <v>1425975.8</v>
      </c>
      <c r="AC27" s="10">
        <v>1301754.1</v>
      </c>
    </row>
    <row r="28" spans="1:29" ht="15" customHeight="1">
      <c r="A28" s="22" t="s">
        <v>17</v>
      </c>
      <c r="B28" s="15">
        <v>946</v>
      </c>
      <c r="C28" s="15">
        <v>4236</v>
      </c>
      <c r="D28" s="15">
        <v>7980</v>
      </c>
      <c r="E28" s="15">
        <v>20975</v>
      </c>
      <c r="F28" s="15">
        <v>10011</v>
      </c>
      <c r="G28" s="15">
        <v>15606</v>
      </c>
      <c r="H28" s="15">
        <v>31127</v>
      </c>
      <c r="I28" s="15">
        <v>76713</v>
      </c>
      <c r="J28" s="15">
        <v>179788</v>
      </c>
      <c r="K28" s="15">
        <v>275027.4</v>
      </c>
      <c r="L28" s="16">
        <v>302564.2</v>
      </c>
      <c r="M28" s="16">
        <v>403991.3</v>
      </c>
      <c r="N28" s="16">
        <v>474049</v>
      </c>
      <c r="O28" s="16">
        <v>506208</v>
      </c>
      <c r="P28" s="16">
        <v>518211</v>
      </c>
      <c r="Q28" s="16">
        <v>706105</v>
      </c>
      <c r="R28" s="16">
        <v>874935</v>
      </c>
      <c r="S28" s="16">
        <v>1212666</v>
      </c>
      <c r="T28" s="15">
        <v>4644900</v>
      </c>
      <c r="U28" s="15">
        <v>5733311</v>
      </c>
      <c r="V28" s="15">
        <v>7365858</v>
      </c>
      <c r="W28" s="15">
        <v>8906155.607</v>
      </c>
      <c r="X28" s="18">
        <f aca="true" t="shared" si="6" ref="X28:AC28">+SUM(X29:X30)</f>
        <v>9131013.284</v>
      </c>
      <c r="Y28" s="18">
        <f t="shared" si="6"/>
        <v>10311901.824000001</v>
      </c>
      <c r="Z28" s="18">
        <f t="shared" si="6"/>
        <v>11062606.41</v>
      </c>
      <c r="AA28" s="18">
        <f t="shared" si="6"/>
        <v>12092684.916</v>
      </c>
      <c r="AB28" s="18">
        <f t="shared" si="6"/>
        <v>13221736.600000001</v>
      </c>
      <c r="AC28" s="18">
        <f t="shared" si="6"/>
        <v>14235485.2</v>
      </c>
    </row>
    <row r="29" spans="1:29" ht="15" customHeight="1">
      <c r="A29" s="23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5"/>
      <c r="U29" s="15"/>
      <c r="V29" s="15"/>
      <c r="W29" s="15"/>
      <c r="X29" s="18">
        <v>7101209.584</v>
      </c>
      <c r="Y29" s="18">
        <v>8074472.031</v>
      </c>
      <c r="Z29" s="18">
        <v>8586524.359</v>
      </c>
      <c r="AA29" s="18">
        <v>9271066.632</v>
      </c>
      <c r="AB29" s="19">
        <v>10073437.4</v>
      </c>
      <c r="AC29" s="10">
        <v>10957023</v>
      </c>
    </row>
    <row r="30" spans="1:29" ht="15" customHeight="1">
      <c r="A30" s="23" t="s">
        <v>30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5"/>
      <c r="U30" s="15"/>
      <c r="V30" s="15"/>
      <c r="W30" s="15"/>
      <c r="X30" s="18">
        <v>2029803.7</v>
      </c>
      <c r="Y30" s="18">
        <v>2237429.793</v>
      </c>
      <c r="Z30" s="18">
        <v>2476082.051</v>
      </c>
      <c r="AA30" s="18">
        <v>2821618.284</v>
      </c>
      <c r="AB30" s="19">
        <v>3148299.2</v>
      </c>
      <c r="AC30" s="10">
        <v>3278462.2</v>
      </c>
    </row>
    <row r="31" spans="1:29" ht="15" customHeight="1">
      <c r="A31" s="22" t="s">
        <v>14</v>
      </c>
      <c r="B31" s="15">
        <v>434</v>
      </c>
      <c r="C31" s="15">
        <v>278</v>
      </c>
      <c r="D31" s="15">
        <v>3771</v>
      </c>
      <c r="E31" s="15">
        <v>7655</v>
      </c>
      <c r="F31" s="15">
        <v>4853</v>
      </c>
      <c r="G31" s="15">
        <v>604</v>
      </c>
      <c r="H31" s="15">
        <v>780</v>
      </c>
      <c r="I31" s="15">
        <v>625</v>
      </c>
      <c r="J31" s="15">
        <v>7405</v>
      </c>
      <c r="K31" s="15">
        <v>6172.4</v>
      </c>
      <c r="L31" s="16">
        <v>23756.3</v>
      </c>
      <c r="M31" s="16">
        <v>32743.3</v>
      </c>
      <c r="N31" s="16">
        <v>93467</v>
      </c>
      <c r="O31" s="16">
        <v>85272</v>
      </c>
      <c r="P31" s="16">
        <v>222185</v>
      </c>
      <c r="Q31" s="16">
        <v>23743</v>
      </c>
      <c r="R31" s="16">
        <v>44325</v>
      </c>
      <c r="S31" s="16">
        <v>85902</v>
      </c>
      <c r="T31" s="16">
        <v>59553</v>
      </c>
      <c r="U31" s="16">
        <v>29076</v>
      </c>
      <c r="V31" s="16">
        <v>35485</v>
      </c>
      <c r="W31" s="16">
        <v>110704.351</v>
      </c>
      <c r="X31" s="18">
        <v>115595.063</v>
      </c>
      <c r="Y31" s="18">
        <v>138938.002</v>
      </c>
      <c r="Z31" s="18">
        <v>966894.369</v>
      </c>
      <c r="AA31" s="18">
        <v>158027.274</v>
      </c>
      <c r="AB31" s="19">
        <v>330474.2</v>
      </c>
      <c r="AC31" s="10">
        <v>391600.9</v>
      </c>
    </row>
    <row r="32" spans="1:29" ht="15" customHeight="1">
      <c r="A32" s="22" t="s">
        <v>13</v>
      </c>
      <c r="B32" s="15">
        <v>369</v>
      </c>
      <c r="C32" s="15">
        <v>118</v>
      </c>
      <c r="D32" s="15">
        <v>22</v>
      </c>
      <c r="E32" s="15">
        <v>411</v>
      </c>
      <c r="F32" s="15">
        <v>640</v>
      </c>
      <c r="G32" s="15">
        <v>1354</v>
      </c>
      <c r="H32" s="15">
        <v>2207</v>
      </c>
      <c r="I32" s="15">
        <v>0</v>
      </c>
      <c r="J32" s="15">
        <v>0</v>
      </c>
      <c r="K32" s="15">
        <v>1031.4</v>
      </c>
      <c r="L32" s="16">
        <v>129.2</v>
      </c>
      <c r="M32" s="16">
        <v>295.3</v>
      </c>
      <c r="N32" s="16">
        <v>738</v>
      </c>
      <c r="O32" s="16">
        <v>315</v>
      </c>
      <c r="P32" s="16">
        <v>12328</v>
      </c>
      <c r="Q32" s="16">
        <v>17457</v>
      </c>
      <c r="R32" s="16">
        <v>222496</v>
      </c>
      <c r="S32" s="16">
        <v>323868</v>
      </c>
      <c r="T32" s="16">
        <v>322535</v>
      </c>
      <c r="U32" s="16">
        <v>225159</v>
      </c>
      <c r="V32" s="16">
        <v>726888</v>
      </c>
      <c r="W32" s="15"/>
      <c r="X32" s="18">
        <v>276615</v>
      </c>
      <c r="Y32" s="18">
        <v>326887</v>
      </c>
      <c r="Z32" s="18">
        <v>75293.63</v>
      </c>
      <c r="AA32" s="18">
        <v>182443.483</v>
      </c>
      <c r="AB32" s="19">
        <v>49384.8</v>
      </c>
      <c r="AC32" s="10">
        <v>65596</v>
      </c>
    </row>
    <row r="33" spans="1:29" ht="15" customHeight="1">
      <c r="A33" s="22" t="s">
        <v>10</v>
      </c>
      <c r="B33" s="15">
        <v>5465</v>
      </c>
      <c r="C33" s="15">
        <v>7641</v>
      </c>
      <c r="D33" s="15">
        <v>6483</v>
      </c>
      <c r="E33" s="15">
        <v>0</v>
      </c>
      <c r="F33" s="15">
        <v>30376</v>
      </c>
      <c r="G33" s="15">
        <v>73241</v>
      </c>
      <c r="H33" s="15">
        <v>131438</v>
      </c>
      <c r="I33" s="15">
        <v>284002</v>
      </c>
      <c r="J33" s="15">
        <v>620324</v>
      </c>
      <c r="K33" s="15">
        <v>767266.4</v>
      </c>
      <c r="L33" s="16">
        <v>1095188.3</v>
      </c>
      <c r="M33" s="16">
        <v>1499736.3</v>
      </c>
      <c r="N33" s="16">
        <v>2441518</v>
      </c>
      <c r="O33" s="16">
        <v>2649091</v>
      </c>
      <c r="P33" s="16">
        <v>3080473</v>
      </c>
      <c r="Q33" s="15">
        <v>2756281</v>
      </c>
      <c r="R33" s="16">
        <v>4668023</v>
      </c>
      <c r="S33" s="16">
        <v>6616784</v>
      </c>
      <c r="T33" s="16">
        <v>6338708</v>
      </c>
      <c r="U33" s="16">
        <v>7813949</v>
      </c>
      <c r="V33" s="16">
        <v>9185630</v>
      </c>
      <c r="W33" s="15"/>
      <c r="X33" s="18"/>
      <c r="Y33" s="18">
        <v>3143.851</v>
      </c>
      <c r="Z33" s="18"/>
      <c r="AA33" s="18"/>
      <c r="AB33" s="10"/>
      <c r="AC33" s="10"/>
    </row>
    <row r="34" spans="1:29" ht="15" customHeight="1">
      <c r="A34" s="22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8"/>
      <c r="Y34" s="18"/>
      <c r="Z34" s="18"/>
      <c r="AA34" s="18"/>
      <c r="AB34" s="10"/>
      <c r="AC34" s="10"/>
    </row>
    <row r="35" spans="1:29" ht="15" customHeight="1">
      <c r="A35" s="25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>
        <v>20629.301</v>
      </c>
      <c r="X35" s="28">
        <v>39745.918</v>
      </c>
      <c r="Y35" s="28"/>
      <c r="Z35" s="28">
        <v>69056.417</v>
      </c>
      <c r="AA35" s="28">
        <v>36652.399</v>
      </c>
      <c r="AB35" s="29">
        <v>40228.5</v>
      </c>
      <c r="AC35" s="29">
        <v>14000</v>
      </c>
    </row>
    <row r="36" spans="1:29" s="1" customFormat="1" ht="15" customHeight="1">
      <c r="A36" s="49" t="s">
        <v>40</v>
      </c>
      <c r="N36" s="30"/>
      <c r="O36" s="30"/>
      <c r="P36" s="30"/>
      <c r="Q36" s="30"/>
      <c r="R36" s="30"/>
      <c r="S36" s="30"/>
      <c r="T36" s="30"/>
      <c r="V36" s="2"/>
      <c r="W36" s="2"/>
      <c r="X36" s="30"/>
      <c r="AC36" s="16"/>
    </row>
    <row r="37" spans="1:29" s="30" customFormat="1" ht="15" customHeight="1">
      <c r="A37" s="49" t="s">
        <v>41</v>
      </c>
      <c r="AC37" s="16"/>
    </row>
    <row r="38" spans="1:29" s="1" customFormat="1" ht="15" customHeight="1">
      <c r="A38" s="49" t="s">
        <v>32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U38" s="30"/>
      <c r="V38" s="2"/>
      <c r="W38" s="2"/>
      <c r="AC38" s="16"/>
    </row>
    <row r="39" spans="1:29" ht="15" customHeight="1">
      <c r="A39" s="50" t="s">
        <v>42</v>
      </c>
      <c r="AC39" s="10"/>
    </row>
    <row r="40" ht="15" customHeight="1">
      <c r="AC40" s="10"/>
    </row>
    <row r="41" ht="15" customHeight="1">
      <c r="AC41" s="10"/>
    </row>
    <row r="42" ht="15" customHeight="1">
      <c r="AC42" s="10"/>
    </row>
    <row r="43" spans="1:29" ht="15" customHeight="1">
      <c r="A43" s="52" t="s">
        <v>34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29" ht="15" customHeight="1">
      <c r="A44" s="53" t="s">
        <v>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2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AC45" s="10"/>
    </row>
    <row r="46" spans="1:29" ht="15" customHeight="1">
      <c r="A46" s="5" t="s">
        <v>1</v>
      </c>
      <c r="B46" s="6">
        <v>1980</v>
      </c>
      <c r="C46" s="6">
        <v>1981</v>
      </c>
      <c r="D46" s="6">
        <v>1982</v>
      </c>
      <c r="E46" s="6">
        <v>1983</v>
      </c>
      <c r="F46" s="6">
        <v>1984</v>
      </c>
      <c r="G46" s="6">
        <v>1985</v>
      </c>
      <c r="H46" s="6">
        <v>1986</v>
      </c>
      <c r="I46" s="6">
        <v>1987</v>
      </c>
      <c r="J46" s="6">
        <v>1988</v>
      </c>
      <c r="K46" s="6">
        <v>1989</v>
      </c>
      <c r="L46" s="6">
        <v>1990</v>
      </c>
      <c r="M46" s="6">
        <v>1991</v>
      </c>
      <c r="N46" s="6">
        <v>1992</v>
      </c>
      <c r="O46" s="6">
        <v>1993</v>
      </c>
      <c r="P46" s="6">
        <v>1994</v>
      </c>
      <c r="Q46" s="6">
        <v>1995</v>
      </c>
      <c r="R46" s="6">
        <v>1996</v>
      </c>
      <c r="S46" s="6">
        <v>1997</v>
      </c>
      <c r="T46" s="7">
        <v>1998</v>
      </c>
      <c r="U46" s="6">
        <v>1999</v>
      </c>
      <c r="V46" s="7">
        <v>2000</v>
      </c>
      <c r="W46" s="6">
        <v>2001</v>
      </c>
      <c r="X46" s="7">
        <v>2002</v>
      </c>
      <c r="Y46" s="7">
        <v>2003</v>
      </c>
      <c r="Z46" s="7">
        <v>2004</v>
      </c>
      <c r="AA46" s="7">
        <v>2005</v>
      </c>
      <c r="AB46" s="7">
        <v>2006</v>
      </c>
      <c r="AC46" s="8">
        <v>2007</v>
      </c>
    </row>
    <row r="47" spans="1:2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AC47" s="10"/>
    </row>
    <row r="48" spans="1:29" s="13" customFormat="1" ht="15" customHeight="1">
      <c r="A48" s="11" t="s">
        <v>18</v>
      </c>
      <c r="B48" s="32">
        <f>SUM(B49:B59)</f>
        <v>99.99999999999999</v>
      </c>
      <c r="C48" s="32">
        <f aca="true" t="shared" si="7" ref="C48:AC48">SUM(C49:C59)</f>
        <v>100</v>
      </c>
      <c r="D48" s="32">
        <f t="shared" si="7"/>
        <v>100</v>
      </c>
      <c r="E48" s="32">
        <f t="shared" si="7"/>
        <v>100</v>
      </c>
      <c r="F48" s="32">
        <f t="shared" si="7"/>
        <v>100.00000000000001</v>
      </c>
      <c r="G48" s="32">
        <f t="shared" si="7"/>
        <v>100.00000000000001</v>
      </c>
      <c r="H48" s="32">
        <f t="shared" si="7"/>
        <v>99.99999999999999</v>
      </c>
      <c r="I48" s="32">
        <f t="shared" si="7"/>
        <v>100</v>
      </c>
      <c r="J48" s="32">
        <f t="shared" si="7"/>
        <v>100</v>
      </c>
      <c r="K48" s="32">
        <f t="shared" si="7"/>
        <v>100</v>
      </c>
      <c r="L48" s="32">
        <f t="shared" si="7"/>
        <v>100</v>
      </c>
      <c r="M48" s="32">
        <f t="shared" si="7"/>
        <v>100.00000000000001</v>
      </c>
      <c r="N48" s="32">
        <f t="shared" si="7"/>
        <v>100</v>
      </c>
      <c r="O48" s="32">
        <f t="shared" si="7"/>
        <v>100</v>
      </c>
      <c r="P48" s="32">
        <f t="shared" si="7"/>
        <v>100</v>
      </c>
      <c r="Q48" s="32">
        <f t="shared" si="7"/>
        <v>100</v>
      </c>
      <c r="R48" s="32">
        <f t="shared" si="7"/>
        <v>100</v>
      </c>
      <c r="S48" s="32">
        <f t="shared" si="7"/>
        <v>100.00000000000001</v>
      </c>
      <c r="T48" s="32">
        <f t="shared" si="7"/>
        <v>100</v>
      </c>
      <c r="U48" s="32">
        <f t="shared" si="7"/>
        <v>100</v>
      </c>
      <c r="V48" s="32">
        <f t="shared" si="7"/>
        <v>100</v>
      </c>
      <c r="W48" s="32">
        <f t="shared" si="7"/>
        <v>100</v>
      </c>
      <c r="X48" s="32">
        <f t="shared" si="7"/>
        <v>100</v>
      </c>
      <c r="Y48" s="32">
        <f t="shared" si="7"/>
        <v>100</v>
      </c>
      <c r="Z48" s="32">
        <f t="shared" si="7"/>
        <v>99.99999999999999</v>
      </c>
      <c r="AA48" s="32">
        <f t="shared" si="7"/>
        <v>100</v>
      </c>
      <c r="AB48" s="32">
        <f t="shared" si="7"/>
        <v>99.99999999999999</v>
      </c>
      <c r="AC48" s="32">
        <f t="shared" si="7"/>
        <v>99.99999999999999</v>
      </c>
    </row>
    <row r="49" spans="1:29" ht="15" customHeight="1">
      <c r="A49" s="22" t="s">
        <v>4</v>
      </c>
      <c r="B49" s="33">
        <f aca="true" t="shared" si="8" ref="B49:AC58">(+B8/B$7)*100</f>
        <v>4.196141479099678</v>
      </c>
      <c r="C49" s="33">
        <f t="shared" si="8"/>
        <v>2.171083459155516</v>
      </c>
      <c r="D49" s="33">
        <f t="shared" si="8"/>
        <v>2.173492671230228</v>
      </c>
      <c r="E49" s="33">
        <f t="shared" si="8"/>
        <v>2.246984913101298</v>
      </c>
      <c r="F49" s="33">
        <f t="shared" si="8"/>
        <v>1.3432454852913025</v>
      </c>
      <c r="G49" s="33">
        <f t="shared" si="8"/>
        <v>0.941834158497</v>
      </c>
      <c r="H49" s="33">
        <f t="shared" si="8"/>
        <v>1.042425280955033</v>
      </c>
      <c r="I49" s="33">
        <f t="shared" si="8"/>
        <v>1.0165351571211623</v>
      </c>
      <c r="J49" s="33">
        <f t="shared" si="8"/>
        <v>1.221245134584097</v>
      </c>
      <c r="K49" s="33">
        <f t="shared" si="8"/>
        <v>1.3815544104124644</v>
      </c>
      <c r="L49" s="33">
        <f t="shared" si="8"/>
        <v>1.785195871456334</v>
      </c>
      <c r="M49" s="33">
        <f t="shared" si="8"/>
        <v>2.085215582167536</v>
      </c>
      <c r="N49" s="33">
        <f t="shared" si="8"/>
        <v>2.199675027028394</v>
      </c>
      <c r="O49" s="33">
        <f t="shared" si="8"/>
        <v>2.0919030468073787</v>
      </c>
      <c r="P49" s="33">
        <f t="shared" si="8"/>
        <v>2.0441827659838747</v>
      </c>
      <c r="Q49" s="33">
        <f t="shared" si="8"/>
        <v>2.4148868765430045</v>
      </c>
      <c r="R49" s="33">
        <f t="shared" si="8"/>
        <v>2.1591896122857226</v>
      </c>
      <c r="S49" s="33">
        <f t="shared" si="8"/>
        <v>2.227867188152002</v>
      </c>
      <c r="T49" s="33">
        <f t="shared" si="8"/>
        <v>2.2154586091258603</v>
      </c>
      <c r="U49" s="33">
        <f t="shared" si="8"/>
        <v>2.304720431101494</v>
      </c>
      <c r="V49" s="33">
        <f t="shared" si="8"/>
        <v>2.807267986753715</v>
      </c>
      <c r="W49" s="33">
        <f t="shared" si="8"/>
        <v>4.860962373248774</v>
      </c>
      <c r="X49" s="33">
        <f t="shared" si="8"/>
        <v>4.934341285685935</v>
      </c>
      <c r="Y49" s="33">
        <f t="shared" si="8"/>
        <v>4.803179382627517</v>
      </c>
      <c r="Z49" s="33">
        <f t="shared" si="8"/>
        <v>4.939971821677115</v>
      </c>
      <c r="AA49" s="33">
        <f t="shared" si="8"/>
        <v>4.991539081347851</v>
      </c>
      <c r="AB49" s="33">
        <f t="shared" si="8"/>
        <v>4.862451354515162</v>
      </c>
      <c r="AC49" s="33">
        <f t="shared" si="8"/>
        <v>5.1613461607726565</v>
      </c>
    </row>
    <row r="50" spans="1:29" ht="15" customHeight="1">
      <c r="A50" s="22" t="s">
        <v>5</v>
      </c>
      <c r="B50" s="33">
        <f t="shared" si="8"/>
        <v>1.7524115755627008</v>
      </c>
      <c r="C50" s="33">
        <f t="shared" si="8"/>
        <v>1.3953246212318426</v>
      </c>
      <c r="D50" s="33">
        <f t="shared" si="8"/>
        <v>1.1911668020265305</v>
      </c>
      <c r="E50" s="33">
        <f t="shared" si="8"/>
        <v>1.1395423487870866</v>
      </c>
      <c r="F50" s="33">
        <f t="shared" si="8"/>
        <v>1.2842192585029673</v>
      </c>
      <c r="G50" s="33">
        <f t="shared" si="8"/>
        <v>0.8352732876487754</v>
      </c>
      <c r="H50" s="33">
        <f t="shared" si="8"/>
        <v>1.1414318829818124</v>
      </c>
      <c r="I50" s="33">
        <f t="shared" si="8"/>
        <v>0.7079213703896435</v>
      </c>
      <c r="J50" s="33">
        <f t="shared" si="8"/>
        <v>0.9565586639952849</v>
      </c>
      <c r="K50" s="33">
        <f t="shared" si="8"/>
        <v>1.6615557096184927</v>
      </c>
      <c r="L50" s="33">
        <f t="shared" si="8"/>
        <v>2.0044634746679595</v>
      </c>
      <c r="M50" s="33">
        <f t="shared" si="8"/>
        <v>2.0198611567978184</v>
      </c>
      <c r="N50" s="33">
        <f t="shared" si="8"/>
        <v>2.0793465134952296</v>
      </c>
      <c r="O50" s="33">
        <f t="shared" si="8"/>
        <v>1.6167948986783895</v>
      </c>
      <c r="P50" s="33">
        <f t="shared" si="8"/>
        <v>1.5340271223289663</v>
      </c>
      <c r="Q50" s="33">
        <f t="shared" si="8"/>
        <v>1.582504277078288</v>
      </c>
      <c r="R50" s="33">
        <f t="shared" si="8"/>
        <v>1.317056225236495</v>
      </c>
      <c r="S50" s="33">
        <f t="shared" si="8"/>
        <v>1.1678598899696337</v>
      </c>
      <c r="T50" s="33">
        <f t="shared" si="8"/>
        <v>1.8887369941879961</v>
      </c>
      <c r="U50" s="33">
        <f t="shared" si="8"/>
        <v>1.6358689875210897</v>
      </c>
      <c r="V50" s="33">
        <f t="shared" si="8"/>
        <v>1.474550125145307</v>
      </c>
      <c r="W50" s="33">
        <f t="shared" si="8"/>
        <v>2.4609583468768723</v>
      </c>
      <c r="X50" s="33">
        <f t="shared" si="8"/>
        <v>2.604750740039561</v>
      </c>
      <c r="Y50" s="33">
        <f t="shared" si="8"/>
        <v>2.9077661230999206</v>
      </c>
      <c r="Z50" s="33">
        <f t="shared" si="8"/>
        <v>4.101491501501041</v>
      </c>
      <c r="AA50" s="33">
        <f t="shared" si="8"/>
        <v>3.5370182591540713</v>
      </c>
      <c r="AB50" s="33">
        <f t="shared" si="8"/>
        <v>3.549921650724211</v>
      </c>
      <c r="AC50" s="33">
        <f t="shared" si="8"/>
        <v>3.61076253705322</v>
      </c>
    </row>
    <row r="51" spans="1:29" ht="15" customHeight="1">
      <c r="A51" s="22" t="s">
        <v>6</v>
      </c>
      <c r="B51" s="33">
        <f t="shared" si="8"/>
        <v>0.3215434083601286</v>
      </c>
      <c r="C51" s="33">
        <f t="shared" si="8"/>
        <v>0.24990888738480763</v>
      </c>
      <c r="D51" s="33">
        <f t="shared" si="8"/>
        <v>0.4486212631009011</v>
      </c>
      <c r="E51" s="33">
        <f t="shared" si="8"/>
        <v>0.7016095749071399</v>
      </c>
      <c r="F51" s="33">
        <f t="shared" si="8"/>
        <v>3.0486248484461744</v>
      </c>
      <c r="G51" s="33">
        <f t="shared" si="8"/>
        <v>2.5074592609593758</v>
      </c>
      <c r="H51" s="33">
        <f t="shared" si="8"/>
        <v>4.072122501630277</v>
      </c>
      <c r="I51" s="33">
        <f t="shared" si="8"/>
        <v>3.037711202914096</v>
      </c>
      <c r="J51" s="33">
        <f t="shared" si="8"/>
        <v>3.3118661720099203</v>
      </c>
      <c r="K51" s="33">
        <f t="shared" si="8"/>
        <v>1.225103684481096</v>
      </c>
      <c r="L51" s="33">
        <f t="shared" si="8"/>
        <v>0.47221181607002927</v>
      </c>
      <c r="M51" s="33">
        <f t="shared" si="8"/>
        <v>0.23838443648197902</v>
      </c>
      <c r="N51" s="33">
        <f t="shared" si="8"/>
        <v>0.2774029980969482</v>
      </c>
      <c r="O51" s="33">
        <f t="shared" si="8"/>
        <v>0.23666496388596112</v>
      </c>
      <c r="P51" s="33">
        <f t="shared" si="8"/>
        <v>0.8196945039348026</v>
      </c>
      <c r="Q51" s="33">
        <f t="shared" si="8"/>
        <v>1.3398149716836363</v>
      </c>
      <c r="R51" s="33">
        <f t="shared" si="8"/>
        <v>1.245857244926859</v>
      </c>
      <c r="S51" s="33">
        <f t="shared" si="8"/>
        <v>0.9540668527822485</v>
      </c>
      <c r="T51" s="33">
        <f t="shared" si="8"/>
        <v>1.0489661954004998</v>
      </c>
      <c r="U51" s="33">
        <f t="shared" si="8"/>
        <v>0.8387058294443254</v>
      </c>
      <c r="V51" s="33">
        <f t="shared" si="8"/>
        <v>0.7828311406351975</v>
      </c>
      <c r="W51" s="33">
        <f t="shared" si="8"/>
        <v>1.011165799773001</v>
      </c>
      <c r="X51" s="33">
        <f t="shared" si="8"/>
        <v>0.4213245330802977</v>
      </c>
      <c r="Y51" s="33">
        <f t="shared" si="8"/>
        <v>0.4212461025869989</v>
      </c>
      <c r="Z51" s="33">
        <f t="shared" si="8"/>
        <v>0.6867006584329272</v>
      </c>
      <c r="AA51" s="33">
        <f t="shared" si="8"/>
        <v>0.7712637990113349</v>
      </c>
      <c r="AB51" s="33">
        <f t="shared" si="8"/>
        <v>0.7589180576829964</v>
      </c>
      <c r="AC51" s="33">
        <f t="shared" si="8"/>
        <v>0.7042620448459819</v>
      </c>
    </row>
    <row r="52" spans="1:29" ht="15" customHeight="1">
      <c r="A52" s="22" t="s">
        <v>7</v>
      </c>
      <c r="B52" s="33">
        <f t="shared" si="8"/>
        <v>30.184887459807076</v>
      </c>
      <c r="C52" s="33">
        <f t="shared" si="8"/>
        <v>21.846201905555265</v>
      </c>
      <c r="D52" s="33">
        <f t="shared" si="8"/>
        <v>18.923308968557837</v>
      </c>
      <c r="E52" s="33">
        <f t="shared" si="8"/>
        <v>12.25294630164626</v>
      </c>
      <c r="F52" s="33">
        <f t="shared" si="8"/>
        <v>3.5670984621274964</v>
      </c>
      <c r="G52" s="33">
        <f t="shared" si="8"/>
        <v>6.680546903177154</v>
      </c>
      <c r="H52" s="33">
        <f t="shared" si="8"/>
        <v>1.9477644975652944</v>
      </c>
      <c r="I52" s="33">
        <f t="shared" si="8"/>
        <v>1.0010301286067775</v>
      </c>
      <c r="J52" s="33">
        <f t="shared" si="8"/>
        <v>1.8575125748138905</v>
      </c>
      <c r="K52" s="33">
        <f t="shared" si="8"/>
        <v>2.9973019074808507</v>
      </c>
      <c r="L52" s="33">
        <f t="shared" si="8"/>
        <v>3.4515667383314845</v>
      </c>
      <c r="M52" s="33">
        <f t="shared" si="8"/>
        <v>4.141491739551288</v>
      </c>
      <c r="N52" s="33">
        <f t="shared" si="8"/>
        <v>6.735741336688437</v>
      </c>
      <c r="O52" s="33">
        <f t="shared" si="8"/>
        <v>7.648356693452361</v>
      </c>
      <c r="P52" s="33">
        <f t="shared" si="8"/>
        <v>7.261643210279933</v>
      </c>
      <c r="Q52" s="33">
        <f t="shared" si="8"/>
        <v>8.89955451793631</v>
      </c>
      <c r="R52" s="33">
        <f t="shared" si="8"/>
        <v>2.3646345000674516</v>
      </c>
      <c r="S52" s="33">
        <f t="shared" si="8"/>
        <v>1.8185642474592472</v>
      </c>
      <c r="T52" s="33">
        <f t="shared" si="8"/>
        <v>0.4795318455347492</v>
      </c>
      <c r="U52" s="33">
        <f t="shared" si="8"/>
        <v>1.5090065031169129</v>
      </c>
      <c r="V52" s="33">
        <f t="shared" si="8"/>
        <v>1.5140677681797639</v>
      </c>
      <c r="W52" s="33">
        <f t="shared" si="8"/>
        <v>2.080906622345176</v>
      </c>
      <c r="X52" s="33">
        <f t="shared" si="8"/>
        <v>2.4935252595046373</v>
      </c>
      <c r="Y52" s="33">
        <f t="shared" si="8"/>
        <v>2.229100708723595</v>
      </c>
      <c r="Z52" s="33">
        <f t="shared" si="8"/>
        <v>2.502037280682544</v>
      </c>
      <c r="AA52" s="33">
        <f t="shared" si="8"/>
        <v>2.728706532140756</v>
      </c>
      <c r="AB52" s="33">
        <f t="shared" si="8"/>
        <v>2.4011532486519647</v>
      </c>
      <c r="AC52" s="33">
        <f t="shared" si="8"/>
        <v>2.72354134224324</v>
      </c>
    </row>
    <row r="53" spans="1:29" ht="15" customHeight="1">
      <c r="A53" s="22" t="s">
        <v>8</v>
      </c>
      <c r="B53" s="33">
        <f t="shared" si="8"/>
        <v>0</v>
      </c>
      <c r="C53" s="33">
        <f t="shared" si="8"/>
        <v>0</v>
      </c>
      <c r="D53" s="33">
        <f t="shared" si="8"/>
        <v>0</v>
      </c>
      <c r="E53" s="33">
        <f t="shared" si="8"/>
        <v>0</v>
      </c>
      <c r="F53" s="33">
        <f t="shared" si="8"/>
        <v>0</v>
      </c>
      <c r="G53" s="33">
        <f t="shared" si="8"/>
        <v>0</v>
      </c>
      <c r="H53" s="33">
        <f t="shared" si="8"/>
        <v>0</v>
      </c>
      <c r="I53" s="33">
        <f t="shared" si="8"/>
        <v>0</v>
      </c>
      <c r="J53" s="33">
        <f t="shared" si="8"/>
        <v>0</v>
      </c>
      <c r="K53" s="33">
        <f t="shared" si="8"/>
        <v>0</v>
      </c>
      <c r="L53" s="33">
        <f t="shared" si="8"/>
        <v>0</v>
      </c>
      <c r="M53" s="33">
        <f t="shared" si="8"/>
        <v>0</v>
      </c>
      <c r="N53" s="33">
        <f t="shared" si="8"/>
        <v>0</v>
      </c>
      <c r="O53" s="33">
        <f t="shared" si="8"/>
        <v>0</v>
      </c>
      <c r="P53" s="33">
        <f t="shared" si="8"/>
        <v>0</v>
      </c>
      <c r="Q53" s="33">
        <f t="shared" si="8"/>
        <v>0</v>
      </c>
      <c r="R53" s="33">
        <f t="shared" si="8"/>
        <v>0</v>
      </c>
      <c r="S53" s="33">
        <f t="shared" si="8"/>
        <v>0</v>
      </c>
      <c r="T53" s="33">
        <f t="shared" si="8"/>
        <v>0</v>
      </c>
      <c r="U53" s="33">
        <f t="shared" si="8"/>
        <v>0</v>
      </c>
      <c r="V53" s="33">
        <f t="shared" si="8"/>
        <v>0</v>
      </c>
      <c r="W53" s="33">
        <f t="shared" si="8"/>
        <v>0</v>
      </c>
      <c r="X53" s="33"/>
      <c r="Y53" s="33"/>
      <c r="Z53" s="33">
        <f t="shared" si="8"/>
        <v>0.07436021293999671</v>
      </c>
      <c r="AA53" s="33">
        <f t="shared" si="8"/>
        <v>0.15561428058125185</v>
      </c>
      <c r="AB53" s="33">
        <f t="shared" si="8"/>
        <v>0.2579082927963404</v>
      </c>
      <c r="AC53" s="33">
        <f t="shared" si="8"/>
        <v>0.2543928777380023</v>
      </c>
    </row>
    <row r="54" spans="1:29" ht="15" customHeight="1">
      <c r="A54" s="22" t="s">
        <v>15</v>
      </c>
      <c r="B54" s="33">
        <f t="shared" si="8"/>
        <v>22.379421221864952</v>
      </c>
      <c r="C54" s="33">
        <f t="shared" si="8"/>
        <v>23.975633883479983</v>
      </c>
      <c r="D54" s="33">
        <f t="shared" si="8"/>
        <v>23.77692694434776</v>
      </c>
      <c r="E54" s="33">
        <f t="shared" si="8"/>
        <v>33.67955243729078</v>
      </c>
      <c r="F54" s="33">
        <f t="shared" si="8"/>
        <v>38.89828345351286</v>
      </c>
      <c r="G54" s="33">
        <f t="shared" si="8"/>
        <v>30.06737925833634</v>
      </c>
      <c r="H54" s="33">
        <f t="shared" si="8"/>
        <v>28.666695226263407</v>
      </c>
      <c r="I54" s="33">
        <f t="shared" si="8"/>
        <v>32.12280832173996</v>
      </c>
      <c r="J54" s="33">
        <f t="shared" si="8"/>
        <v>34.49514904917834</v>
      </c>
      <c r="K54" s="33">
        <f t="shared" si="8"/>
        <v>31.63688479514545</v>
      </c>
      <c r="L54" s="33">
        <f t="shared" si="8"/>
        <v>33.26776627289904</v>
      </c>
      <c r="M54" s="33">
        <f t="shared" si="8"/>
        <v>29.628277106963846</v>
      </c>
      <c r="N54" s="33">
        <f t="shared" si="8"/>
        <v>23.480397301586297</v>
      </c>
      <c r="O54" s="33">
        <f t="shared" si="8"/>
        <v>21.805761988207397</v>
      </c>
      <c r="P54" s="33">
        <f t="shared" si="8"/>
        <v>21.779391555384315</v>
      </c>
      <c r="Q54" s="33">
        <f t="shared" si="8"/>
        <v>29.521309985594545</v>
      </c>
      <c r="R54" s="33">
        <f t="shared" si="8"/>
        <v>24.266190306262118</v>
      </c>
      <c r="S54" s="33">
        <f t="shared" si="8"/>
        <v>23.78684673119988</v>
      </c>
      <c r="T54" s="33">
        <f t="shared" si="8"/>
        <v>21.969099459150435</v>
      </c>
      <c r="U54" s="33">
        <f t="shared" si="8"/>
        <v>22.106001538955333</v>
      </c>
      <c r="V54" s="33">
        <f t="shared" si="8"/>
        <v>22.559501704129687</v>
      </c>
      <c r="W54" s="33">
        <f t="shared" si="8"/>
        <v>38.08361782707941</v>
      </c>
      <c r="X54" s="33">
        <f t="shared" si="8"/>
        <v>36.17838233991561</v>
      </c>
      <c r="Y54" s="33">
        <f t="shared" si="8"/>
        <v>38.035181438776014</v>
      </c>
      <c r="Z54" s="33">
        <f t="shared" si="8"/>
        <v>36.63285462074319</v>
      </c>
      <c r="AA54" s="33">
        <f t="shared" si="8"/>
        <v>38.65018167251306</v>
      </c>
      <c r="AB54" s="33">
        <f t="shared" si="8"/>
        <v>39.31639799159603</v>
      </c>
      <c r="AC54" s="33">
        <f t="shared" si="8"/>
        <v>38.0644495929418</v>
      </c>
    </row>
    <row r="55" spans="1:29" ht="15" customHeight="1">
      <c r="A55" s="22" t="s">
        <v>9</v>
      </c>
      <c r="B55" s="33">
        <f t="shared" si="8"/>
        <v>8.17524115755627</v>
      </c>
      <c r="C55" s="33">
        <f t="shared" si="8"/>
        <v>15.39542874993492</v>
      </c>
      <c r="D55" s="33">
        <f t="shared" si="8"/>
        <v>24.02057469930773</v>
      </c>
      <c r="E55" s="33">
        <f t="shared" si="8"/>
        <v>13.903792360251297</v>
      </c>
      <c r="F55" s="33">
        <f t="shared" si="8"/>
        <v>6.8231127560462</v>
      </c>
      <c r="G55" s="33">
        <f t="shared" si="8"/>
        <v>0.33279779664907044</v>
      </c>
      <c r="H55" s="33">
        <f t="shared" si="8"/>
        <v>0.2541804109725971</v>
      </c>
      <c r="I55" s="33">
        <f t="shared" si="8"/>
        <v>1.5339358346696685</v>
      </c>
      <c r="J55" s="33">
        <f t="shared" si="8"/>
        <v>24.665366280375444</v>
      </c>
      <c r="K55" s="33">
        <f t="shared" si="8"/>
        <v>27.189694160180906</v>
      </c>
      <c r="L55" s="33">
        <f t="shared" si="8"/>
        <v>24.620207486295122</v>
      </c>
      <c r="M55" s="33">
        <f t="shared" si="8"/>
        <v>31.26035603703487</v>
      </c>
      <c r="N55" s="33">
        <f t="shared" si="8"/>
        <v>3.0708554881865373</v>
      </c>
      <c r="O55" s="33">
        <f t="shared" si="8"/>
        <v>3.376932833153048</v>
      </c>
      <c r="P55" s="33">
        <f t="shared" si="8"/>
        <v>8.810563799815977</v>
      </c>
      <c r="Q55" s="33">
        <f t="shared" si="8"/>
        <v>1.0692352965946916</v>
      </c>
      <c r="R55" s="33">
        <f t="shared" si="8"/>
        <v>0.09881077322750041</v>
      </c>
      <c r="S55" s="33">
        <f t="shared" si="8"/>
        <v>0.1097176409727569</v>
      </c>
      <c r="T55" s="33">
        <f t="shared" si="8"/>
        <v>0.1590006561427077</v>
      </c>
      <c r="U55" s="33">
        <f t="shared" si="8"/>
        <v>0</v>
      </c>
      <c r="V55" s="33">
        <f t="shared" si="8"/>
        <v>0</v>
      </c>
      <c r="W55" s="33">
        <f t="shared" si="8"/>
        <v>2.8916673773359785</v>
      </c>
      <c r="X55" s="33"/>
      <c r="Y55" s="33"/>
      <c r="Z55" s="33">
        <f t="shared" si="8"/>
        <v>5.172208570493338</v>
      </c>
      <c r="AA55" s="33">
        <f t="shared" si="8"/>
        <v>0.5113093169590249</v>
      </c>
      <c r="AB55" s="33">
        <f t="shared" si="8"/>
        <v>0.43838745683016167</v>
      </c>
      <c r="AC55" s="33">
        <f t="shared" si="8"/>
        <v>3.6888632299894466</v>
      </c>
    </row>
    <row r="56" spans="1:29" ht="15" customHeight="1">
      <c r="A56" s="22" t="s">
        <v>10</v>
      </c>
      <c r="B56" s="33">
        <f t="shared" si="8"/>
        <v>0</v>
      </c>
      <c r="C56" s="33">
        <f t="shared" si="8"/>
        <v>0</v>
      </c>
      <c r="D56" s="33">
        <f t="shared" si="8"/>
        <v>0</v>
      </c>
      <c r="E56" s="33">
        <f t="shared" si="8"/>
        <v>0</v>
      </c>
      <c r="F56" s="33">
        <f t="shared" si="8"/>
        <v>0</v>
      </c>
      <c r="G56" s="33">
        <f t="shared" si="8"/>
        <v>0</v>
      </c>
      <c r="H56" s="33">
        <f t="shared" si="8"/>
        <v>0</v>
      </c>
      <c r="I56" s="33">
        <f t="shared" si="8"/>
        <v>0</v>
      </c>
      <c r="J56" s="33">
        <f t="shared" si="8"/>
        <v>0</v>
      </c>
      <c r="K56" s="33">
        <f t="shared" si="8"/>
        <v>33.90790533268074</v>
      </c>
      <c r="L56" s="33">
        <f t="shared" si="8"/>
        <v>34.34447926172567</v>
      </c>
      <c r="M56" s="33">
        <f t="shared" si="8"/>
        <v>30.621523731679765</v>
      </c>
      <c r="N56" s="33">
        <f t="shared" si="8"/>
        <v>62.149120865920196</v>
      </c>
      <c r="O56" s="33">
        <f t="shared" si="8"/>
        <v>63.20656546668354</v>
      </c>
      <c r="P56" s="33">
        <f t="shared" si="8"/>
        <v>57.74432604390745</v>
      </c>
      <c r="Q56" s="33">
        <f t="shared" si="8"/>
        <v>54.93123868300264</v>
      </c>
      <c r="R56" s="33">
        <f t="shared" si="8"/>
        <v>63.774287530277654</v>
      </c>
      <c r="S56" s="33">
        <f t="shared" si="8"/>
        <v>63.26179017217042</v>
      </c>
      <c r="T56" s="33">
        <f t="shared" si="8"/>
        <v>44.42496706036407</v>
      </c>
      <c r="U56" s="33">
        <f t="shared" si="8"/>
        <v>45.10702679707274</v>
      </c>
      <c r="V56" s="33">
        <f t="shared" si="8"/>
        <v>42.820451826931034</v>
      </c>
      <c r="W56" s="33">
        <f t="shared" si="8"/>
        <v>0</v>
      </c>
      <c r="X56" s="33">
        <f t="shared" si="8"/>
        <v>2.648837048169532</v>
      </c>
      <c r="Y56" s="33">
        <f t="shared" si="8"/>
        <v>0.00421323818640677</v>
      </c>
      <c r="Z56" s="33"/>
      <c r="AA56" s="33"/>
      <c r="AB56" s="33">
        <f t="shared" si="8"/>
        <v>0</v>
      </c>
      <c r="AC56" s="33">
        <f t="shared" si="8"/>
        <v>0</v>
      </c>
    </row>
    <row r="57" spans="1:29" ht="15" customHeight="1">
      <c r="A57" s="22" t="s">
        <v>11</v>
      </c>
      <c r="B57" s="33">
        <f t="shared" si="8"/>
        <v>0</v>
      </c>
      <c r="C57" s="33">
        <f t="shared" si="8"/>
        <v>0</v>
      </c>
      <c r="D57" s="33">
        <f t="shared" si="8"/>
        <v>0</v>
      </c>
      <c r="E57" s="33">
        <f t="shared" si="8"/>
        <v>0</v>
      </c>
      <c r="F57" s="33">
        <f t="shared" si="8"/>
        <v>0</v>
      </c>
      <c r="G57" s="33">
        <f t="shared" si="8"/>
        <v>0</v>
      </c>
      <c r="H57" s="33">
        <f t="shared" si="8"/>
        <v>0</v>
      </c>
      <c r="I57" s="33">
        <f t="shared" si="8"/>
        <v>0</v>
      </c>
      <c r="J57" s="33">
        <f t="shared" si="8"/>
        <v>0</v>
      </c>
      <c r="K57" s="33">
        <f t="shared" si="8"/>
        <v>0</v>
      </c>
      <c r="L57" s="33">
        <f t="shared" si="8"/>
        <v>0</v>
      </c>
      <c r="M57" s="33">
        <f t="shared" si="8"/>
        <v>0</v>
      </c>
      <c r="N57" s="33">
        <f t="shared" si="8"/>
        <v>0</v>
      </c>
      <c r="O57" s="33">
        <f t="shared" si="8"/>
        <v>0</v>
      </c>
      <c r="P57" s="33">
        <f t="shared" si="8"/>
        <v>0</v>
      </c>
      <c r="Q57" s="33">
        <f t="shared" si="8"/>
        <v>0</v>
      </c>
      <c r="R57" s="33">
        <f t="shared" si="8"/>
        <v>4.544269987585213</v>
      </c>
      <c r="S57" s="33">
        <f t="shared" si="8"/>
        <v>4.577499481459809</v>
      </c>
      <c r="T57" s="33">
        <f t="shared" si="8"/>
        <v>25.52556960218389</v>
      </c>
      <c r="U57" s="33">
        <f t="shared" si="8"/>
        <v>24.63665174498562</v>
      </c>
      <c r="V57" s="33">
        <f t="shared" si="8"/>
        <v>27.010542494101653</v>
      </c>
      <c r="W57" s="33">
        <f t="shared" si="8"/>
        <v>48.610721653340796</v>
      </c>
      <c r="X57" s="33">
        <f t="shared" si="8"/>
        <v>48.41584060547826</v>
      </c>
      <c r="Y57" s="33">
        <f t="shared" si="8"/>
        <v>49.97612763399928</v>
      </c>
      <c r="Z57" s="33">
        <f t="shared" si="8"/>
        <v>45.89037533352983</v>
      </c>
      <c r="AA57" s="33">
        <f t="shared" si="8"/>
        <v>48.654367058292664</v>
      </c>
      <c r="AB57" s="33">
        <f t="shared" si="8"/>
        <v>48.41486194720312</v>
      </c>
      <c r="AC57" s="33">
        <f t="shared" si="8"/>
        <v>45.792382214415646</v>
      </c>
    </row>
    <row r="58" spans="1:29" ht="15" customHeight="1">
      <c r="A58" s="22" t="s">
        <v>12</v>
      </c>
      <c r="B58" s="33">
        <f t="shared" si="8"/>
        <v>31.575562700964632</v>
      </c>
      <c r="C58" s="33">
        <f t="shared" si="8"/>
        <v>33.04524392148696</v>
      </c>
      <c r="D58" s="33">
        <f t="shared" si="8"/>
        <v>29.009552538964307</v>
      </c>
      <c r="E58" s="33">
        <f t="shared" si="8"/>
        <v>36.02512954555876</v>
      </c>
      <c r="F58" s="33">
        <f t="shared" si="8"/>
        <v>44.379746027694466</v>
      </c>
      <c r="G58" s="33">
        <f t="shared" si="8"/>
        <v>58.110101970556414</v>
      </c>
      <c r="H58" s="33">
        <f t="shared" si="8"/>
        <v>62.23088529989956</v>
      </c>
      <c r="I58" s="33">
        <f t="shared" si="8"/>
        <v>60.11129636906216</v>
      </c>
      <c r="J58" s="33">
        <f t="shared" si="8"/>
        <v>33.492302125043025</v>
      </c>
      <c r="K58" s="33">
        <f aca="true" t="shared" si="9" ref="K58:W58">(+K17/K$7)*100</f>
        <v>0</v>
      </c>
      <c r="L58" s="33">
        <f t="shared" si="9"/>
        <v>0</v>
      </c>
      <c r="M58" s="33">
        <f t="shared" si="9"/>
        <v>0</v>
      </c>
      <c r="N58" s="33">
        <f t="shared" si="9"/>
        <v>0</v>
      </c>
      <c r="O58" s="33">
        <f t="shared" si="9"/>
        <v>0</v>
      </c>
      <c r="P58" s="33">
        <f t="shared" si="9"/>
        <v>0</v>
      </c>
      <c r="Q58" s="33">
        <f t="shared" si="9"/>
        <v>0</v>
      </c>
      <c r="R58" s="33">
        <f t="shared" si="9"/>
        <v>0</v>
      </c>
      <c r="S58" s="33">
        <f t="shared" si="9"/>
        <v>0</v>
      </c>
      <c r="T58" s="33">
        <f t="shared" si="9"/>
        <v>0</v>
      </c>
      <c r="U58" s="33">
        <f t="shared" si="9"/>
        <v>0</v>
      </c>
      <c r="V58" s="33">
        <f t="shared" si="9"/>
        <v>0</v>
      </c>
      <c r="W58" s="33">
        <f t="shared" si="9"/>
        <v>0</v>
      </c>
      <c r="X58" s="33"/>
      <c r="Y58" s="33"/>
      <c r="Z58" s="33"/>
      <c r="AA58" s="33"/>
      <c r="AB58" s="33"/>
      <c r="AC58" s="10"/>
    </row>
    <row r="59" spans="1:30" ht="15" customHeight="1">
      <c r="A59" s="22" t="s">
        <v>13</v>
      </c>
      <c r="B59" s="33">
        <f aca="true" t="shared" si="10" ref="B59:J59">(+B18/B$7)*100</f>
        <v>1.414790996784566</v>
      </c>
      <c r="C59" s="33">
        <f t="shared" si="10"/>
        <v>1.9211745717707087</v>
      </c>
      <c r="D59" s="33">
        <f t="shared" si="10"/>
        <v>0.4563561124647097</v>
      </c>
      <c r="E59" s="33">
        <f t="shared" si="10"/>
        <v>0.05044251845737607</v>
      </c>
      <c r="F59" s="33">
        <f t="shared" si="10"/>
        <v>0.6556697083785336</v>
      </c>
      <c r="G59" s="33">
        <f t="shared" si="10"/>
        <v>0.5246073641758746</v>
      </c>
      <c r="H59" s="33">
        <f t="shared" si="10"/>
        <v>0.6444948997320158</v>
      </c>
      <c r="I59" s="33">
        <f t="shared" si="10"/>
        <v>0.46876161549653267</v>
      </c>
      <c r="J59" s="33">
        <f t="shared" si="10"/>
        <v>0</v>
      </c>
      <c r="K59" s="33">
        <f aca="true" t="shared" si="11" ref="K59:W59">(+K18/K$7)*100</f>
        <v>0</v>
      </c>
      <c r="L59" s="33">
        <f t="shared" si="11"/>
        <v>0.0541090785543753</v>
      </c>
      <c r="M59" s="33">
        <f t="shared" si="11"/>
        <v>0.004890209322908101</v>
      </c>
      <c r="N59" s="33">
        <f t="shared" si="11"/>
        <v>0.007460468997957855</v>
      </c>
      <c r="O59" s="33">
        <f t="shared" si="11"/>
        <v>0.017020109131923627</v>
      </c>
      <c r="P59" s="33">
        <f t="shared" si="11"/>
        <v>0.006170998364685433</v>
      </c>
      <c r="Q59" s="33">
        <f t="shared" si="11"/>
        <v>0.24145539156688448</v>
      </c>
      <c r="R59" s="33">
        <f t="shared" si="11"/>
        <v>0.2297038201309956</v>
      </c>
      <c r="S59" s="33">
        <f t="shared" si="11"/>
        <v>2.0957877958340076</v>
      </c>
      <c r="T59" s="33">
        <f t="shared" si="11"/>
        <v>2.2886695779097916</v>
      </c>
      <c r="U59" s="33">
        <f t="shared" si="11"/>
        <v>1.862018167802484</v>
      </c>
      <c r="V59" s="33">
        <f t="shared" si="11"/>
        <v>1.0307869541236423</v>
      </c>
      <c r="W59" s="33">
        <f t="shared" si="11"/>
        <v>0</v>
      </c>
      <c r="X59" s="33">
        <f>(+X18/X$7)*100</f>
        <v>2.3029981881261694</v>
      </c>
      <c r="Y59" s="33">
        <f>(+Y18/Y$7)*100</f>
        <v>1.6231853720002711</v>
      </c>
      <c r="Z59" s="33"/>
      <c r="AA59" s="33"/>
      <c r="AB59" s="33"/>
      <c r="AC59" s="10"/>
      <c r="AD59" s="2" t="s">
        <v>35</v>
      </c>
    </row>
    <row r="60" spans="1:29" ht="15" customHeight="1">
      <c r="A60" s="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3"/>
      <c r="AC60" s="10"/>
    </row>
    <row r="61" spans="1:29" s="13" customFormat="1" ht="15" customHeight="1">
      <c r="A61" s="11" t="s">
        <v>19</v>
      </c>
      <c r="B61" s="32">
        <f>SUM(B62:B74)</f>
        <v>100</v>
      </c>
      <c r="C61" s="32">
        <f aca="true" t="shared" si="12" ref="C61:S61">SUM(C62:C74)</f>
        <v>100</v>
      </c>
      <c r="D61" s="32">
        <f t="shared" si="12"/>
        <v>100</v>
      </c>
      <c r="E61" s="32">
        <f>SUM(E62:E74)</f>
        <v>100</v>
      </c>
      <c r="F61" s="32">
        <f t="shared" si="12"/>
        <v>100</v>
      </c>
      <c r="G61" s="32">
        <f t="shared" si="12"/>
        <v>100</v>
      </c>
      <c r="H61" s="32">
        <f t="shared" si="12"/>
        <v>100.00000000000001</v>
      </c>
      <c r="I61" s="32">
        <f t="shared" si="12"/>
        <v>100</v>
      </c>
      <c r="J61" s="32">
        <f t="shared" si="12"/>
        <v>100</v>
      </c>
      <c r="K61" s="32">
        <f t="shared" si="12"/>
        <v>100</v>
      </c>
      <c r="L61" s="32">
        <f t="shared" si="12"/>
        <v>100</v>
      </c>
      <c r="M61" s="32">
        <f t="shared" si="12"/>
        <v>100</v>
      </c>
      <c r="N61" s="32">
        <f t="shared" si="12"/>
        <v>100</v>
      </c>
      <c r="O61" s="32">
        <f t="shared" si="12"/>
        <v>100</v>
      </c>
      <c r="P61" s="32">
        <f t="shared" si="12"/>
        <v>100</v>
      </c>
      <c r="Q61" s="32">
        <f t="shared" si="12"/>
        <v>100</v>
      </c>
      <c r="R61" s="32">
        <f t="shared" si="12"/>
        <v>100</v>
      </c>
      <c r="S61" s="32">
        <f t="shared" si="12"/>
        <v>100</v>
      </c>
      <c r="T61" s="32">
        <f>SUM(T62:T76)</f>
        <v>99.99999999999999</v>
      </c>
      <c r="U61" s="32">
        <f>SUM(U62:U76)</f>
        <v>100</v>
      </c>
      <c r="V61" s="32">
        <f>SUM(V62:V76)</f>
        <v>100</v>
      </c>
      <c r="W61" s="32">
        <f>SUM(W62:W76)</f>
        <v>99.99999999999999</v>
      </c>
      <c r="X61" s="32">
        <f aca="true" t="shared" si="13" ref="X61:AC61">X62+X66+X69+X72+X73+X74+X75+X76</f>
        <v>100</v>
      </c>
      <c r="Y61" s="32">
        <f t="shared" si="13"/>
        <v>100</v>
      </c>
      <c r="Z61" s="32">
        <f t="shared" si="13"/>
        <v>100</v>
      </c>
      <c r="AA61" s="32">
        <f t="shared" si="13"/>
        <v>100.00000000000001</v>
      </c>
      <c r="AB61" s="32">
        <f>AB62+AB66+AB69+AB72+AB73+AB74+AB75+AB76</f>
        <v>100.00000000000001</v>
      </c>
      <c r="AC61" s="32">
        <f>AC62+AC66+AC69+AC72+AC73+AC74+AC75+AC76</f>
        <v>99.99999999999999</v>
      </c>
    </row>
    <row r="62" spans="1:29" ht="15" customHeight="1">
      <c r="A62" s="22" t="s">
        <v>27</v>
      </c>
      <c r="B62" s="33">
        <f aca="true" t="shared" si="14" ref="B62:AC71">B21/B$20*100</f>
        <v>38.19935691318328</v>
      </c>
      <c r="C62" s="33">
        <f t="shared" si="14"/>
        <v>29.900557088561463</v>
      </c>
      <c r="D62" s="33">
        <f t="shared" si="14"/>
        <v>29.396295007154738</v>
      </c>
      <c r="E62" s="33">
        <f t="shared" si="14"/>
        <v>26.65428532122713</v>
      </c>
      <c r="F62" s="33">
        <f t="shared" si="14"/>
        <v>20.44062280645779</v>
      </c>
      <c r="G62" s="33">
        <f t="shared" si="14"/>
        <v>19.176038558641267</v>
      </c>
      <c r="H62" s="33">
        <f t="shared" si="14"/>
        <v>17.521312599066103</v>
      </c>
      <c r="I62" s="33">
        <f t="shared" si="14"/>
        <v>19.56373522508841</v>
      </c>
      <c r="J62" s="33">
        <f t="shared" si="14"/>
        <v>17.32593113444484</v>
      </c>
      <c r="K62" s="33">
        <f t="shared" si="14"/>
        <v>19.98232841429281</v>
      </c>
      <c r="L62" s="33">
        <f t="shared" si="14"/>
        <v>20.295791052969488</v>
      </c>
      <c r="M62" s="33">
        <f t="shared" si="14"/>
        <v>20.473652766342017</v>
      </c>
      <c r="N62" s="33">
        <f t="shared" si="14"/>
        <v>18.532816579943983</v>
      </c>
      <c r="O62" s="33">
        <f t="shared" si="14"/>
        <v>19.843669027465882</v>
      </c>
      <c r="P62" s="33">
        <f t="shared" si="14"/>
        <v>19.605855169832996</v>
      </c>
      <c r="Q62" s="33">
        <f t="shared" si="14"/>
        <v>26.963073659759036</v>
      </c>
      <c r="R62" s="33">
        <f t="shared" si="14"/>
        <v>21.160560472061732</v>
      </c>
      <c r="S62" s="33">
        <f t="shared" si="14"/>
        <v>19.890372785654417</v>
      </c>
      <c r="T62" s="33">
        <f t="shared" si="14"/>
        <v>17.113325420989568</v>
      </c>
      <c r="U62" s="33">
        <f t="shared" si="14"/>
        <v>16.8131822892997</v>
      </c>
      <c r="V62" s="33">
        <f t="shared" si="14"/>
        <v>15.890968112668133</v>
      </c>
      <c r="W62" s="33">
        <f t="shared" si="14"/>
        <v>29.50036308654593</v>
      </c>
      <c r="X62" s="33">
        <f t="shared" si="14"/>
        <v>30.760210476165145</v>
      </c>
      <c r="Y62" s="33">
        <f t="shared" si="14"/>
        <v>30.913429825217065</v>
      </c>
      <c r="Z62" s="33">
        <f t="shared" si="14"/>
        <v>29.66298232192447</v>
      </c>
      <c r="AA62" s="33">
        <f t="shared" si="14"/>
        <v>31.072416264668867</v>
      </c>
      <c r="AB62" s="33">
        <f t="shared" si="14"/>
        <v>30.125390656223388</v>
      </c>
      <c r="AC62" s="33">
        <f t="shared" si="14"/>
        <v>30.773426738736813</v>
      </c>
    </row>
    <row r="63" spans="1:29" ht="15" customHeight="1">
      <c r="A63" s="23" t="s">
        <v>24</v>
      </c>
      <c r="B63" s="33">
        <f t="shared" si="14"/>
        <v>0</v>
      </c>
      <c r="C63" s="33">
        <f t="shared" si="14"/>
        <v>0</v>
      </c>
      <c r="D63" s="33">
        <f t="shared" si="14"/>
        <v>0</v>
      </c>
      <c r="E63" s="33">
        <f t="shared" si="14"/>
        <v>0</v>
      </c>
      <c r="F63" s="33">
        <f t="shared" si="14"/>
        <v>0</v>
      </c>
      <c r="G63" s="33">
        <f t="shared" si="14"/>
        <v>0</v>
      </c>
      <c r="H63" s="33">
        <f t="shared" si="14"/>
        <v>0</v>
      </c>
      <c r="I63" s="33">
        <f t="shared" si="14"/>
        <v>0</v>
      </c>
      <c r="J63" s="33">
        <f t="shared" si="14"/>
        <v>0</v>
      </c>
      <c r="K63" s="33">
        <f t="shared" si="14"/>
        <v>0</v>
      </c>
      <c r="L63" s="33">
        <f t="shared" si="14"/>
        <v>0</v>
      </c>
      <c r="M63" s="33">
        <f t="shared" si="14"/>
        <v>0</v>
      </c>
      <c r="N63" s="33">
        <f t="shared" si="14"/>
        <v>0</v>
      </c>
      <c r="O63" s="33">
        <f t="shared" si="14"/>
        <v>0</v>
      </c>
      <c r="P63" s="33">
        <f t="shared" si="14"/>
        <v>0</v>
      </c>
      <c r="Q63" s="33">
        <f t="shared" si="14"/>
        <v>0</v>
      </c>
      <c r="R63" s="33">
        <f t="shared" si="14"/>
        <v>0</v>
      </c>
      <c r="S63" s="33">
        <f t="shared" si="14"/>
        <v>0</v>
      </c>
      <c r="T63" s="33">
        <f t="shared" si="14"/>
        <v>0</v>
      </c>
      <c r="U63" s="33">
        <f t="shared" si="14"/>
        <v>0</v>
      </c>
      <c r="V63" s="33">
        <f t="shared" si="14"/>
        <v>0</v>
      </c>
      <c r="W63" s="33">
        <f t="shared" si="14"/>
        <v>0</v>
      </c>
      <c r="X63" s="33">
        <f t="shared" si="14"/>
        <v>27.37355467884094</v>
      </c>
      <c r="Y63" s="33">
        <f t="shared" si="14"/>
        <v>27.18096257587554</v>
      </c>
      <c r="Z63" s="33">
        <f t="shared" si="14"/>
        <v>26.191859058871337</v>
      </c>
      <c r="AA63" s="33">
        <f t="shared" si="14"/>
        <v>27.561151801767103</v>
      </c>
      <c r="AB63" s="33">
        <f t="shared" si="14"/>
        <v>26.28871843405829</v>
      </c>
      <c r="AC63" s="33">
        <f t="shared" si="14"/>
        <v>26.961117615739415</v>
      </c>
    </row>
    <row r="64" spans="1:29" ht="15" customHeight="1">
      <c r="A64" s="23" t="s">
        <v>25</v>
      </c>
      <c r="B64" s="33">
        <f t="shared" si="14"/>
        <v>0</v>
      </c>
      <c r="C64" s="33">
        <f t="shared" si="14"/>
        <v>0</v>
      </c>
      <c r="D64" s="33">
        <f t="shared" si="14"/>
        <v>0</v>
      </c>
      <c r="E64" s="33">
        <f t="shared" si="14"/>
        <v>0</v>
      </c>
      <c r="F64" s="33">
        <f t="shared" si="14"/>
        <v>0</v>
      </c>
      <c r="G64" s="33">
        <f t="shared" si="14"/>
        <v>0</v>
      </c>
      <c r="H64" s="33">
        <f t="shared" si="14"/>
        <v>0</v>
      </c>
      <c r="I64" s="33">
        <f t="shared" si="14"/>
        <v>0</v>
      </c>
      <c r="J64" s="33">
        <f t="shared" si="14"/>
        <v>0</v>
      </c>
      <c r="K64" s="33">
        <f t="shared" si="14"/>
        <v>0</v>
      </c>
      <c r="L64" s="33">
        <f t="shared" si="14"/>
        <v>0</v>
      </c>
      <c r="M64" s="33">
        <f t="shared" si="14"/>
        <v>0</v>
      </c>
      <c r="N64" s="33">
        <f t="shared" si="14"/>
        <v>0</v>
      </c>
      <c r="O64" s="33">
        <f t="shared" si="14"/>
        <v>0</v>
      </c>
      <c r="P64" s="33">
        <f t="shared" si="14"/>
        <v>0</v>
      </c>
      <c r="Q64" s="33">
        <f t="shared" si="14"/>
        <v>0</v>
      </c>
      <c r="R64" s="33">
        <f t="shared" si="14"/>
        <v>0</v>
      </c>
      <c r="S64" s="33">
        <f t="shared" si="14"/>
        <v>0</v>
      </c>
      <c r="T64" s="33">
        <f t="shared" si="14"/>
        <v>0</v>
      </c>
      <c r="U64" s="33">
        <f t="shared" si="14"/>
        <v>0</v>
      </c>
      <c r="V64" s="33">
        <f t="shared" si="14"/>
        <v>0</v>
      </c>
      <c r="W64" s="33">
        <f t="shared" si="14"/>
        <v>0</v>
      </c>
      <c r="X64" s="33">
        <f t="shared" si="14"/>
        <v>1.103207074089527</v>
      </c>
      <c r="Y64" s="33">
        <f t="shared" si="14"/>
        <v>1.5963985835703958</v>
      </c>
      <c r="Z64" s="33">
        <f t="shared" si="14"/>
        <v>1.4138380274160034</v>
      </c>
      <c r="AA64" s="33">
        <f t="shared" si="14"/>
        <v>1.4157047816453787</v>
      </c>
      <c r="AB64" s="33">
        <f t="shared" si="14"/>
        <v>1.5220732509237767</v>
      </c>
      <c r="AC64" s="33">
        <f t="shared" si="14"/>
        <v>1.5102758385175168</v>
      </c>
    </row>
    <row r="65" spans="1:29" ht="15" customHeight="1">
      <c r="A65" s="23" t="s">
        <v>26</v>
      </c>
      <c r="B65" s="33">
        <f t="shared" si="14"/>
        <v>0</v>
      </c>
      <c r="C65" s="33">
        <f t="shared" si="14"/>
        <v>0</v>
      </c>
      <c r="D65" s="33">
        <f t="shared" si="14"/>
        <v>0</v>
      </c>
      <c r="E65" s="33">
        <f t="shared" si="14"/>
        <v>0</v>
      </c>
      <c r="F65" s="33">
        <f t="shared" si="14"/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3">
        <f t="shared" si="14"/>
        <v>0</v>
      </c>
      <c r="M65" s="33">
        <f t="shared" si="14"/>
        <v>0</v>
      </c>
      <c r="N65" s="33">
        <f t="shared" si="14"/>
        <v>0</v>
      </c>
      <c r="O65" s="33">
        <f t="shared" si="14"/>
        <v>0</v>
      </c>
      <c r="P65" s="33">
        <f t="shared" si="14"/>
        <v>0</v>
      </c>
      <c r="Q65" s="33">
        <f t="shared" si="14"/>
        <v>0</v>
      </c>
      <c r="R65" s="33">
        <f t="shared" si="14"/>
        <v>0</v>
      </c>
      <c r="S65" s="33">
        <f t="shared" si="14"/>
        <v>0</v>
      </c>
      <c r="T65" s="33">
        <f t="shared" si="14"/>
        <v>0</v>
      </c>
      <c r="U65" s="33">
        <f t="shared" si="14"/>
        <v>0</v>
      </c>
      <c r="V65" s="33">
        <f t="shared" si="14"/>
        <v>0</v>
      </c>
      <c r="W65" s="33">
        <f t="shared" si="14"/>
        <v>0</v>
      </c>
      <c r="X65" s="33">
        <f t="shared" si="14"/>
        <v>2.283448723234684</v>
      </c>
      <c r="Y65" s="33">
        <f t="shared" si="14"/>
        <v>2.136068665771127</v>
      </c>
      <c r="Z65" s="33">
        <f t="shared" si="14"/>
        <v>2.0572852356371305</v>
      </c>
      <c r="AA65" s="33">
        <f t="shared" si="14"/>
        <v>2.0955596812563795</v>
      </c>
      <c r="AB65" s="33">
        <f t="shared" si="14"/>
        <v>2.3145989712413235</v>
      </c>
      <c r="AC65" s="33">
        <f t="shared" si="14"/>
        <v>2.3020332844798834</v>
      </c>
    </row>
    <row r="66" spans="1:29" ht="15" customHeight="1">
      <c r="A66" s="22" t="s">
        <v>16</v>
      </c>
      <c r="B66" s="33">
        <f t="shared" si="14"/>
        <v>3.810289389067524</v>
      </c>
      <c r="C66" s="33">
        <f t="shared" si="14"/>
        <v>6.200864268235539</v>
      </c>
      <c r="D66" s="33">
        <f t="shared" si="14"/>
        <v>0</v>
      </c>
      <c r="E66" s="33">
        <f t="shared" si="14"/>
        <v>6.7592974732883935</v>
      </c>
      <c r="F66" s="33">
        <f t="shared" si="14"/>
        <v>6.366855976006637</v>
      </c>
      <c r="G66" s="33">
        <f t="shared" si="14"/>
        <v>6.391193153873898</v>
      </c>
      <c r="H66" s="33">
        <f t="shared" si="14"/>
        <v>3.6770480800811094</v>
      </c>
      <c r="I66" s="33">
        <f t="shared" si="14"/>
        <v>3.688497605216486</v>
      </c>
      <c r="J66" s="33">
        <f t="shared" si="14"/>
        <v>3.4822108920591113</v>
      </c>
      <c r="K66" s="33">
        <f t="shared" si="14"/>
        <v>6.552483279543905</v>
      </c>
      <c r="L66" s="33">
        <f t="shared" si="14"/>
        <v>5.165912224273741</v>
      </c>
      <c r="M66" s="33">
        <f t="shared" si="14"/>
        <v>6.106256283350088</v>
      </c>
      <c r="N66" s="33">
        <f t="shared" si="14"/>
        <v>5.350875972864125</v>
      </c>
      <c r="O66" s="33">
        <f t="shared" si="14"/>
        <v>5.312052269517239</v>
      </c>
      <c r="P66" s="33">
        <f t="shared" si="14"/>
        <v>4.577951181073706</v>
      </c>
      <c r="Q66" s="33">
        <f t="shared" si="14"/>
        <v>4.415922972439653</v>
      </c>
      <c r="R66" s="33">
        <f t="shared" si="14"/>
        <v>2.449718267672928</v>
      </c>
      <c r="S66" s="33">
        <f t="shared" si="14"/>
        <v>2.5007860522956027</v>
      </c>
      <c r="T66" s="33">
        <f t="shared" si="14"/>
        <v>2.568758067074957</v>
      </c>
      <c r="U66" s="33">
        <f t="shared" si="14"/>
        <v>3.49939989749151</v>
      </c>
      <c r="V66" s="33">
        <f t="shared" si="14"/>
        <v>4.845480155843814</v>
      </c>
      <c r="W66" s="33">
        <f t="shared" si="14"/>
        <v>5.926431327553548</v>
      </c>
      <c r="X66" s="33">
        <f t="shared" si="14"/>
        <v>6.53960962284882</v>
      </c>
      <c r="Y66" s="33">
        <f t="shared" si="14"/>
        <v>5.824208031260101</v>
      </c>
      <c r="Z66" s="33">
        <f t="shared" si="14"/>
        <v>7.254993169354634</v>
      </c>
      <c r="AA66" s="33">
        <f t="shared" si="14"/>
        <v>8.872987434906333</v>
      </c>
      <c r="AB66" s="33">
        <f t="shared" si="14"/>
        <v>11.382140241228935</v>
      </c>
      <c r="AC66" s="33">
        <f t="shared" si="14"/>
        <v>9.935929727018397</v>
      </c>
    </row>
    <row r="67" spans="1:29" ht="15" customHeight="1">
      <c r="A67" s="24" t="s">
        <v>31</v>
      </c>
      <c r="B67" s="33">
        <f t="shared" si="14"/>
        <v>0</v>
      </c>
      <c r="C67" s="33">
        <f t="shared" si="14"/>
        <v>0</v>
      </c>
      <c r="D67" s="33">
        <f t="shared" si="14"/>
        <v>0</v>
      </c>
      <c r="E67" s="33">
        <f t="shared" si="14"/>
        <v>0</v>
      </c>
      <c r="F67" s="33">
        <f t="shared" si="14"/>
        <v>0</v>
      </c>
      <c r="G67" s="33">
        <f t="shared" si="14"/>
        <v>0</v>
      </c>
      <c r="H67" s="33">
        <f t="shared" si="14"/>
        <v>0</v>
      </c>
      <c r="I67" s="33">
        <f t="shared" si="14"/>
        <v>0</v>
      </c>
      <c r="J67" s="33">
        <f t="shared" si="14"/>
        <v>0</v>
      </c>
      <c r="K67" s="33">
        <f t="shared" si="14"/>
        <v>0</v>
      </c>
      <c r="L67" s="33">
        <f t="shared" si="14"/>
        <v>0</v>
      </c>
      <c r="M67" s="33">
        <f t="shared" si="14"/>
        <v>0</v>
      </c>
      <c r="N67" s="33">
        <f t="shared" si="14"/>
        <v>0</v>
      </c>
      <c r="O67" s="33">
        <f t="shared" si="14"/>
        <v>0</v>
      </c>
      <c r="P67" s="33">
        <f t="shared" si="14"/>
        <v>0</v>
      </c>
      <c r="Q67" s="33">
        <f t="shared" si="14"/>
        <v>0</v>
      </c>
      <c r="R67" s="33">
        <f t="shared" si="14"/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1.7120555840172902</v>
      </c>
      <c r="Y67" s="33">
        <f t="shared" si="14"/>
        <v>1.707312589345273</v>
      </c>
      <c r="Z67" s="33">
        <f t="shared" si="14"/>
        <v>1.1843629982890491</v>
      </c>
      <c r="AA67" s="33">
        <f t="shared" si="14"/>
        <v>4.575166133393911</v>
      </c>
      <c r="AB67" s="33">
        <f t="shared" si="14"/>
        <v>5.267939910608874</v>
      </c>
      <c r="AC67" s="33">
        <f t="shared" si="14"/>
        <v>4.687850127042434</v>
      </c>
    </row>
    <row r="68" spans="1:29" ht="15" customHeight="1">
      <c r="A68" s="24" t="s">
        <v>28</v>
      </c>
      <c r="B68" s="33">
        <f t="shared" si="14"/>
        <v>0</v>
      </c>
      <c r="C68" s="33">
        <f t="shared" si="14"/>
        <v>0</v>
      </c>
      <c r="D68" s="33">
        <f t="shared" si="14"/>
        <v>0</v>
      </c>
      <c r="E68" s="33">
        <f t="shared" si="14"/>
        <v>0</v>
      </c>
      <c r="F68" s="33">
        <f t="shared" si="14"/>
        <v>0</v>
      </c>
      <c r="G68" s="33">
        <f t="shared" si="14"/>
        <v>0</v>
      </c>
      <c r="H68" s="33">
        <f t="shared" si="14"/>
        <v>0</v>
      </c>
      <c r="I68" s="33">
        <f t="shared" si="14"/>
        <v>0</v>
      </c>
      <c r="J68" s="33">
        <f t="shared" si="14"/>
        <v>0</v>
      </c>
      <c r="K68" s="33">
        <f t="shared" si="14"/>
        <v>0</v>
      </c>
      <c r="L68" s="33">
        <f t="shared" si="14"/>
        <v>0</v>
      </c>
      <c r="M68" s="33">
        <f t="shared" si="14"/>
        <v>0</v>
      </c>
      <c r="N68" s="33">
        <f t="shared" si="14"/>
        <v>0</v>
      </c>
      <c r="O68" s="33">
        <f t="shared" si="14"/>
        <v>0</v>
      </c>
      <c r="P68" s="33">
        <f t="shared" si="14"/>
        <v>0</v>
      </c>
      <c r="Q68" s="33">
        <f t="shared" si="14"/>
        <v>0</v>
      </c>
      <c r="R68" s="33">
        <f t="shared" si="14"/>
        <v>0</v>
      </c>
      <c r="S68" s="33">
        <f t="shared" si="14"/>
        <v>0</v>
      </c>
      <c r="T68" s="33">
        <f t="shared" si="14"/>
        <v>0</v>
      </c>
      <c r="U68" s="33">
        <f t="shared" si="14"/>
        <v>0</v>
      </c>
      <c r="V68" s="33">
        <f t="shared" si="14"/>
        <v>0</v>
      </c>
      <c r="W68" s="33">
        <f t="shared" si="14"/>
        <v>0</v>
      </c>
      <c r="X68" s="33">
        <f t="shared" si="14"/>
        <v>4.827554038831529</v>
      </c>
      <c r="Y68" s="33">
        <f t="shared" si="14"/>
        <v>4.116895441914828</v>
      </c>
      <c r="Z68" s="33">
        <f t="shared" si="14"/>
        <v>6.070630171065584</v>
      </c>
      <c r="AA68" s="33">
        <f t="shared" si="14"/>
        <v>4.297821301512422</v>
      </c>
      <c r="AB68" s="33">
        <f t="shared" si="14"/>
        <v>6.11420033062006</v>
      </c>
      <c r="AC68" s="33">
        <f t="shared" si="14"/>
        <v>5.248079599975963</v>
      </c>
    </row>
    <row r="69" spans="1:29" ht="15" customHeight="1">
      <c r="A69" s="22" t="s">
        <v>17</v>
      </c>
      <c r="B69" s="33">
        <f t="shared" si="14"/>
        <v>7.604501607717042</v>
      </c>
      <c r="C69" s="33">
        <f t="shared" si="14"/>
        <v>22.054459311709273</v>
      </c>
      <c r="D69" s="33">
        <f t="shared" si="14"/>
        <v>30.86204896159647</v>
      </c>
      <c r="E69" s="33">
        <f t="shared" si="14"/>
        <v>48.092355665611954</v>
      </c>
      <c r="F69" s="33">
        <f t="shared" si="14"/>
        <v>15.970582604811433</v>
      </c>
      <c r="G69" s="33">
        <f t="shared" si="14"/>
        <v>12.79222269582609</v>
      </c>
      <c r="H69" s="33">
        <f t="shared" si="14"/>
        <v>14.81624279465174</v>
      </c>
      <c r="I69" s="33">
        <f t="shared" si="14"/>
        <v>16.293660992109427</v>
      </c>
      <c r="J69" s="33">
        <f t="shared" si="14"/>
        <v>17.63151210604719</v>
      </c>
      <c r="K69" s="33">
        <f t="shared" si="14"/>
        <v>19.252011372255158</v>
      </c>
      <c r="L69" s="33">
        <f t="shared" si="14"/>
        <v>15.863827582889261</v>
      </c>
      <c r="M69" s="33">
        <f t="shared" si="14"/>
        <v>15.314743715133567</v>
      </c>
      <c r="N69" s="33">
        <f t="shared" si="14"/>
        <v>11.988569044111603</v>
      </c>
      <c r="O69" s="33">
        <f t="shared" si="14"/>
        <v>11.690251565064852</v>
      </c>
      <c r="P69" s="33">
        <f t="shared" si="14"/>
        <v>10.249612928083343</v>
      </c>
      <c r="Q69" s="33">
        <f t="shared" si="14"/>
        <v>13.829725767548261</v>
      </c>
      <c r="R69" s="33">
        <f t="shared" si="14"/>
        <v>11.504059065043654</v>
      </c>
      <c r="S69" s="33">
        <f t="shared" si="14"/>
        <v>11.422635028148113</v>
      </c>
      <c r="T69" s="33">
        <f t="shared" si="14"/>
        <v>32.82409545410057</v>
      </c>
      <c r="U69" s="33">
        <f t="shared" si="14"/>
        <v>33.10313477707059</v>
      </c>
      <c r="V69" s="33">
        <f t="shared" si="14"/>
        <v>33.72119405543311</v>
      </c>
      <c r="W69" s="33">
        <f t="shared" si="14"/>
        <v>63.63482163125319</v>
      </c>
      <c r="X69" s="33">
        <f t="shared" si="14"/>
        <v>59.868034678358164</v>
      </c>
      <c r="Y69" s="33">
        <f t="shared" si="14"/>
        <v>60.51044364812592</v>
      </c>
      <c r="Z69" s="33">
        <f t="shared" si="14"/>
        <v>57.32381796526812</v>
      </c>
      <c r="AA69" s="33">
        <f t="shared" si="14"/>
        <v>58.23837116220665</v>
      </c>
      <c r="AB69" s="33">
        <f t="shared" si="14"/>
        <v>56.69124699808465</v>
      </c>
      <c r="AC69" s="33">
        <f t="shared" si="14"/>
        <v>57.390992257201056</v>
      </c>
    </row>
    <row r="70" spans="1:29" ht="15" customHeight="1">
      <c r="A70" s="23" t="s">
        <v>29</v>
      </c>
      <c r="B70" s="33">
        <f t="shared" si="14"/>
        <v>0</v>
      </c>
      <c r="C70" s="33">
        <f t="shared" si="14"/>
        <v>0</v>
      </c>
      <c r="D70" s="33">
        <f t="shared" si="14"/>
        <v>0</v>
      </c>
      <c r="E70" s="33">
        <f t="shared" si="14"/>
        <v>0</v>
      </c>
      <c r="F70" s="33">
        <f t="shared" si="14"/>
        <v>0</v>
      </c>
      <c r="G70" s="33">
        <f t="shared" si="14"/>
        <v>0</v>
      </c>
      <c r="H70" s="33">
        <f t="shared" si="14"/>
        <v>0</v>
      </c>
      <c r="I70" s="33">
        <f t="shared" si="14"/>
        <v>0</v>
      </c>
      <c r="J70" s="33">
        <f t="shared" si="14"/>
        <v>0</v>
      </c>
      <c r="K70" s="33">
        <f t="shared" si="14"/>
        <v>0</v>
      </c>
      <c r="L70" s="33">
        <f t="shared" si="14"/>
        <v>0</v>
      </c>
      <c r="M70" s="33">
        <f t="shared" si="14"/>
        <v>0</v>
      </c>
      <c r="N70" s="33">
        <f t="shared" si="14"/>
        <v>0</v>
      </c>
      <c r="O70" s="33">
        <f t="shared" si="14"/>
        <v>0</v>
      </c>
      <c r="P70" s="33">
        <f t="shared" si="14"/>
        <v>0</v>
      </c>
      <c r="Q70" s="33">
        <f t="shared" si="14"/>
        <v>0</v>
      </c>
      <c r="R70" s="33">
        <f t="shared" si="14"/>
        <v>0</v>
      </c>
      <c r="S70" s="33">
        <f t="shared" si="14"/>
        <v>0</v>
      </c>
      <c r="T70" s="33">
        <f t="shared" si="14"/>
        <v>0</v>
      </c>
      <c r="U70" s="33">
        <f t="shared" si="14"/>
        <v>0</v>
      </c>
      <c r="V70" s="33">
        <f t="shared" si="14"/>
        <v>0</v>
      </c>
      <c r="W70" s="33">
        <f t="shared" si="14"/>
        <v>0</v>
      </c>
      <c r="X70" s="33">
        <f t="shared" si="14"/>
        <v>46.5595053265505</v>
      </c>
      <c r="Y70" s="33">
        <f t="shared" si="14"/>
        <v>47.381161415156846</v>
      </c>
      <c r="Z70" s="33">
        <f t="shared" si="14"/>
        <v>44.493344612235596</v>
      </c>
      <c r="AA70" s="33">
        <f t="shared" si="14"/>
        <v>44.64945736488791</v>
      </c>
      <c r="AB70" s="33">
        <f t="shared" si="14"/>
        <v>43.19218761044927</v>
      </c>
      <c r="AC70" s="33">
        <f t="shared" si="14"/>
        <v>44.17372596158324</v>
      </c>
    </row>
    <row r="71" spans="1:29" ht="15" customHeight="1">
      <c r="A71" s="23" t="s">
        <v>30</v>
      </c>
      <c r="B71" s="33">
        <f t="shared" si="14"/>
        <v>0</v>
      </c>
      <c r="C71" s="33">
        <f t="shared" si="14"/>
        <v>0</v>
      </c>
      <c r="D71" s="33">
        <f t="shared" si="14"/>
        <v>0</v>
      </c>
      <c r="E71" s="33">
        <f aca="true" t="shared" si="15" ref="C71:AC76">E30/E$20*100</f>
        <v>0</v>
      </c>
      <c r="F71" s="33">
        <f t="shared" si="15"/>
        <v>0</v>
      </c>
      <c r="G71" s="33">
        <f t="shared" si="15"/>
        <v>0</v>
      </c>
      <c r="H71" s="33">
        <f t="shared" si="15"/>
        <v>0</v>
      </c>
      <c r="I71" s="33">
        <f t="shared" si="15"/>
        <v>0</v>
      </c>
      <c r="J71" s="33">
        <f t="shared" si="15"/>
        <v>0</v>
      </c>
      <c r="K71" s="33">
        <f t="shared" si="15"/>
        <v>0</v>
      </c>
      <c r="L71" s="33">
        <f t="shared" si="15"/>
        <v>0</v>
      </c>
      <c r="M71" s="33">
        <f t="shared" si="15"/>
        <v>0</v>
      </c>
      <c r="N71" s="33">
        <f t="shared" si="15"/>
        <v>0</v>
      </c>
      <c r="O71" s="33">
        <f t="shared" si="15"/>
        <v>0</v>
      </c>
      <c r="P71" s="33">
        <f t="shared" si="15"/>
        <v>0</v>
      </c>
      <c r="Q71" s="33">
        <f t="shared" si="15"/>
        <v>0</v>
      </c>
      <c r="R71" s="33">
        <f t="shared" si="15"/>
        <v>0</v>
      </c>
      <c r="S71" s="33">
        <f t="shared" si="15"/>
        <v>0</v>
      </c>
      <c r="T71" s="33">
        <f t="shared" si="15"/>
        <v>0</v>
      </c>
      <c r="U71" s="33">
        <f t="shared" si="15"/>
        <v>0</v>
      </c>
      <c r="V71" s="33">
        <f t="shared" si="15"/>
        <v>0</v>
      </c>
      <c r="W71" s="33">
        <f t="shared" si="15"/>
        <v>0</v>
      </c>
      <c r="X71" s="33">
        <f t="shared" si="15"/>
        <v>13.308529351807666</v>
      </c>
      <c r="Y71" s="33">
        <f t="shared" si="15"/>
        <v>13.12928223296907</v>
      </c>
      <c r="Z71" s="33">
        <f t="shared" si="15"/>
        <v>12.830473353032518</v>
      </c>
      <c r="AA71" s="33">
        <f t="shared" si="15"/>
        <v>13.58891379731874</v>
      </c>
      <c r="AB71" s="33">
        <f t="shared" si="15"/>
        <v>13.49905938763538</v>
      </c>
      <c r="AC71" s="33">
        <f t="shared" si="15"/>
        <v>13.217266295617824</v>
      </c>
    </row>
    <row r="72" spans="1:29" ht="15" customHeight="1">
      <c r="A72" s="22" t="s">
        <v>14</v>
      </c>
      <c r="B72" s="33">
        <f>B31/B$20*100</f>
        <v>3.488745980707395</v>
      </c>
      <c r="C72" s="33">
        <f t="shared" si="15"/>
        <v>1.4473889727703442</v>
      </c>
      <c r="D72" s="33">
        <f t="shared" si="15"/>
        <v>14.58405847546119</v>
      </c>
      <c r="E72" s="33">
        <f t="shared" si="15"/>
        <v>17.55170358141881</v>
      </c>
      <c r="F72" s="33">
        <f t="shared" si="15"/>
        <v>7.742007529832175</v>
      </c>
      <c r="G72" s="33">
        <f t="shared" si="15"/>
        <v>0.49509819994098164</v>
      </c>
      <c r="H72" s="33">
        <f t="shared" si="15"/>
        <v>0.37127475760042267</v>
      </c>
      <c r="I72" s="33">
        <f t="shared" si="15"/>
        <v>0.13274853180123827</v>
      </c>
      <c r="J72" s="33">
        <f t="shared" si="15"/>
        <v>0.7261961151204721</v>
      </c>
      <c r="K72" s="33">
        <f t="shared" si="15"/>
        <v>0.4320700955399634</v>
      </c>
      <c r="L72" s="33">
        <f t="shared" si="15"/>
        <v>1.2455731616873118</v>
      </c>
      <c r="M72" s="33">
        <f t="shared" si="15"/>
        <v>1.241252591052661</v>
      </c>
      <c r="N72" s="33">
        <f t="shared" si="15"/>
        <v>2.3637547655326334</v>
      </c>
      <c r="O72" s="33">
        <f t="shared" si="15"/>
        <v>1.969252029711522</v>
      </c>
      <c r="P72" s="33">
        <f t="shared" si="15"/>
        <v>4.394561768133439</v>
      </c>
      <c r="Q72" s="33">
        <f t="shared" si="15"/>
        <v>0.465028825598032</v>
      </c>
      <c r="R72" s="33">
        <f t="shared" si="15"/>
        <v>0.5828060576592089</v>
      </c>
      <c r="S72" s="33">
        <f t="shared" si="15"/>
        <v>0.8091487632934207</v>
      </c>
      <c r="T72" s="33">
        <f t="shared" si="15"/>
        <v>0.4208429366785187</v>
      </c>
      <c r="U72" s="33">
        <f t="shared" si="15"/>
        <v>0.16787973769050807</v>
      </c>
      <c r="V72" s="33">
        <f t="shared" si="15"/>
        <v>0.16245175661233816</v>
      </c>
      <c r="W72" s="33">
        <f t="shared" si="15"/>
        <v>0.7909868118800595</v>
      </c>
      <c r="X72" s="33">
        <f t="shared" si="15"/>
        <v>0.757905943742026</v>
      </c>
      <c r="Y72" s="33">
        <f t="shared" si="15"/>
        <v>0.8152909409045404</v>
      </c>
      <c r="Z72" s="33">
        <f t="shared" si="15"/>
        <v>5.010218636188358</v>
      </c>
      <c r="AA72" s="33">
        <f t="shared" si="15"/>
        <v>0.761059359513021</v>
      </c>
      <c r="AB72" s="33">
        <f t="shared" si="15"/>
        <v>1.4169843996661091</v>
      </c>
      <c r="AC72" s="33">
        <f t="shared" si="15"/>
        <v>1.5787564599352728</v>
      </c>
    </row>
    <row r="73" spans="1:29" ht="15" customHeight="1">
      <c r="A73" s="22" t="s">
        <v>13</v>
      </c>
      <c r="B73" s="33">
        <f>B32/B$20*100</f>
        <v>2.9662379421221865</v>
      </c>
      <c r="C73" s="33">
        <f t="shared" si="15"/>
        <v>0.6143593481543187</v>
      </c>
      <c r="D73" s="33">
        <f t="shared" si="15"/>
        <v>0.08508334300189505</v>
      </c>
      <c r="E73" s="33">
        <f t="shared" si="15"/>
        <v>0.9423579584537075</v>
      </c>
      <c r="F73" s="33">
        <f t="shared" si="15"/>
        <v>1.0209941930955269</v>
      </c>
      <c r="G73" s="33">
        <f t="shared" si="15"/>
        <v>1.1098724548345846</v>
      </c>
      <c r="H73" s="33">
        <f t="shared" si="15"/>
        <v>1.050517166697606</v>
      </c>
      <c r="I73" s="33">
        <f t="shared" si="15"/>
        <v>0</v>
      </c>
      <c r="J73" s="33">
        <f t="shared" si="15"/>
        <v>0</v>
      </c>
      <c r="K73" s="33">
        <f t="shared" si="15"/>
        <v>0.07219835016199828</v>
      </c>
      <c r="L73" s="33">
        <f t="shared" si="15"/>
        <v>0.006774121074830706</v>
      </c>
      <c r="M73" s="33">
        <f t="shared" si="15"/>
        <v>0.011194408936724486</v>
      </c>
      <c r="N73" s="33">
        <f t="shared" si="15"/>
        <v>0.01866381735760304</v>
      </c>
      <c r="O73" s="33">
        <f t="shared" si="15"/>
        <v>0.0072745378243635585</v>
      </c>
      <c r="P73" s="33">
        <f t="shared" si="15"/>
        <v>0.24383355076872446</v>
      </c>
      <c r="Q73" s="33">
        <f t="shared" si="15"/>
        <v>0.34191164589415174</v>
      </c>
      <c r="R73" s="33">
        <f t="shared" si="15"/>
        <v>2.9254826081205496</v>
      </c>
      <c r="S73" s="33">
        <f t="shared" si="15"/>
        <v>3.050655301044371</v>
      </c>
      <c r="T73" s="33">
        <f t="shared" si="15"/>
        <v>2.2792567390661436</v>
      </c>
      <c r="U73" s="33">
        <f t="shared" si="15"/>
        <v>1.300028678589115</v>
      </c>
      <c r="V73" s="33">
        <f t="shared" si="15"/>
        <v>3.3277224872602296</v>
      </c>
      <c r="W73" s="33">
        <f t="shared" si="15"/>
        <v>0</v>
      </c>
      <c r="X73" s="33">
        <f t="shared" si="15"/>
        <v>1.8136427905074157</v>
      </c>
      <c r="Y73" s="33">
        <f t="shared" si="15"/>
        <v>1.9181793747074503</v>
      </c>
      <c r="Z73" s="33">
        <f t="shared" si="15"/>
        <v>0.39015383717915814</v>
      </c>
      <c r="AA73" s="33">
        <f t="shared" si="15"/>
        <v>0.8786478232821046</v>
      </c>
      <c r="AB73" s="33">
        <f t="shared" si="15"/>
        <v>0.2117487270734928</v>
      </c>
      <c r="AC73" s="33">
        <f t="shared" si="15"/>
        <v>0.26445319391736366</v>
      </c>
    </row>
    <row r="74" spans="1:29" ht="15" customHeight="1">
      <c r="A74" s="22" t="s">
        <v>10</v>
      </c>
      <c r="B74" s="33">
        <f>B33/B$20*100</f>
        <v>43.930868167202576</v>
      </c>
      <c r="C74" s="33">
        <f t="shared" si="15"/>
        <v>39.782371010569065</v>
      </c>
      <c r="D74" s="33">
        <f t="shared" si="15"/>
        <v>25.072514212785705</v>
      </c>
      <c r="E74" s="33">
        <f t="shared" si="15"/>
        <v>0</v>
      </c>
      <c r="F74" s="33">
        <f t="shared" si="15"/>
        <v>48.45893688979644</v>
      </c>
      <c r="G74" s="33">
        <f t="shared" si="15"/>
        <v>60.03557493688317</v>
      </c>
      <c r="H74" s="33">
        <f t="shared" si="15"/>
        <v>62.56360460190302</v>
      </c>
      <c r="I74" s="33">
        <f t="shared" si="15"/>
        <v>60.32135764578443</v>
      </c>
      <c r="J74" s="33">
        <f t="shared" si="15"/>
        <v>60.83414975232839</v>
      </c>
      <c r="K74" s="33">
        <f t="shared" si="15"/>
        <v>53.70890848820616</v>
      </c>
      <c r="L74" s="33">
        <f t="shared" si="15"/>
        <v>57.42212185710537</v>
      </c>
      <c r="M74" s="33">
        <f t="shared" si="15"/>
        <v>56.85290023518495</v>
      </c>
      <c r="N74" s="33">
        <f t="shared" si="15"/>
        <v>61.74531982019005</v>
      </c>
      <c r="O74" s="33">
        <f t="shared" si="15"/>
        <v>61.17750057041614</v>
      </c>
      <c r="P74" s="33">
        <f t="shared" si="15"/>
        <v>60.92818540210779</v>
      </c>
      <c r="Q74" s="33">
        <f t="shared" si="15"/>
        <v>53.98433712876086</v>
      </c>
      <c r="R74" s="33">
        <f t="shared" si="15"/>
        <v>61.377373529441925</v>
      </c>
      <c r="S74" s="33">
        <f t="shared" si="15"/>
        <v>62.32640206956407</v>
      </c>
      <c r="T74" s="33">
        <f t="shared" si="15"/>
        <v>44.79372138209023</v>
      </c>
      <c r="U74" s="33">
        <f t="shared" si="15"/>
        <v>45.116374619858576</v>
      </c>
      <c r="V74" s="33">
        <f t="shared" si="15"/>
        <v>42.052183432182375</v>
      </c>
      <c r="W74" s="33">
        <f t="shared" si="15"/>
        <v>0</v>
      </c>
      <c r="X74" s="33">
        <f t="shared" si="15"/>
        <v>0</v>
      </c>
      <c r="Y74" s="33">
        <f t="shared" si="15"/>
        <v>0.01844817978492076</v>
      </c>
      <c r="Z74" s="33">
        <f t="shared" si="15"/>
        <v>0</v>
      </c>
      <c r="AA74" s="33">
        <f t="shared" si="15"/>
        <v>0</v>
      </c>
      <c r="AB74" s="33">
        <f t="shared" si="15"/>
        <v>0</v>
      </c>
      <c r="AC74" s="33">
        <f t="shared" si="15"/>
        <v>0</v>
      </c>
    </row>
    <row r="75" spans="1:29" ht="15" customHeight="1">
      <c r="A75" s="22" t="s">
        <v>21</v>
      </c>
      <c r="B75" s="33">
        <f>B34/B$20*100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  <c r="H75" s="33">
        <f t="shared" si="15"/>
        <v>0</v>
      </c>
      <c r="I75" s="33">
        <f t="shared" si="15"/>
        <v>0</v>
      </c>
      <c r="J75" s="33">
        <f t="shared" si="15"/>
        <v>0</v>
      </c>
      <c r="K75" s="33">
        <f t="shared" si="15"/>
        <v>0</v>
      </c>
      <c r="L75" s="33">
        <f t="shared" si="15"/>
        <v>0</v>
      </c>
      <c r="M75" s="33">
        <f t="shared" si="15"/>
        <v>0</v>
      </c>
      <c r="N75" s="33">
        <f t="shared" si="15"/>
        <v>0</v>
      </c>
      <c r="O75" s="33">
        <f t="shared" si="15"/>
        <v>0</v>
      </c>
      <c r="P75" s="33">
        <f t="shared" si="15"/>
        <v>0</v>
      </c>
      <c r="Q75" s="33">
        <f t="shared" si="15"/>
        <v>0</v>
      </c>
      <c r="R75" s="33">
        <f t="shared" si="15"/>
        <v>0</v>
      </c>
      <c r="S75" s="33">
        <f t="shared" si="15"/>
        <v>0</v>
      </c>
      <c r="T75" s="33">
        <f t="shared" si="15"/>
        <v>0</v>
      </c>
      <c r="U75" s="33">
        <f t="shared" si="15"/>
        <v>0</v>
      </c>
      <c r="V75" s="33">
        <f t="shared" si="15"/>
        <v>0</v>
      </c>
      <c r="W75" s="33">
        <f t="shared" si="15"/>
        <v>0</v>
      </c>
      <c r="X75" s="33">
        <f t="shared" si="15"/>
        <v>0</v>
      </c>
      <c r="Y75" s="33">
        <f t="shared" si="15"/>
        <v>0</v>
      </c>
      <c r="Z75" s="33">
        <f t="shared" si="15"/>
        <v>0</v>
      </c>
      <c r="AA75" s="33">
        <f t="shared" si="15"/>
        <v>0</v>
      </c>
      <c r="AB75" s="33">
        <f t="shared" si="15"/>
        <v>0</v>
      </c>
      <c r="AC75" s="33">
        <f t="shared" si="15"/>
        <v>0</v>
      </c>
    </row>
    <row r="76" spans="1:29" ht="15" customHeight="1">
      <c r="A76" s="22" t="s">
        <v>22</v>
      </c>
      <c r="B76" s="33">
        <f>B35/B$20*100</f>
        <v>0</v>
      </c>
      <c r="C76" s="33">
        <f t="shared" si="15"/>
        <v>0</v>
      </c>
      <c r="D76" s="33">
        <f t="shared" si="15"/>
        <v>0</v>
      </c>
      <c r="E76" s="33">
        <f t="shared" si="15"/>
        <v>0</v>
      </c>
      <c r="F76" s="33">
        <f t="shared" si="15"/>
        <v>0</v>
      </c>
      <c r="G76" s="33">
        <f t="shared" si="15"/>
        <v>0</v>
      </c>
      <c r="H76" s="33">
        <f t="shared" si="15"/>
        <v>0</v>
      </c>
      <c r="I76" s="33">
        <f t="shared" si="15"/>
        <v>0</v>
      </c>
      <c r="J76" s="33">
        <f t="shared" si="15"/>
        <v>0</v>
      </c>
      <c r="K76" s="33">
        <f t="shared" si="15"/>
        <v>0</v>
      </c>
      <c r="L76" s="33">
        <f t="shared" si="15"/>
        <v>0</v>
      </c>
      <c r="M76" s="33">
        <f t="shared" si="15"/>
        <v>0</v>
      </c>
      <c r="N76" s="33">
        <f t="shared" si="15"/>
        <v>0</v>
      </c>
      <c r="O76" s="33">
        <f t="shared" si="15"/>
        <v>0</v>
      </c>
      <c r="P76" s="33">
        <f t="shared" si="15"/>
        <v>0</v>
      </c>
      <c r="Q76" s="33">
        <f t="shared" si="15"/>
        <v>0</v>
      </c>
      <c r="R76" s="33">
        <f t="shared" si="15"/>
        <v>0</v>
      </c>
      <c r="S76" s="33">
        <f t="shared" si="15"/>
        <v>0</v>
      </c>
      <c r="T76" s="33">
        <f t="shared" si="15"/>
        <v>0</v>
      </c>
      <c r="U76" s="33">
        <f t="shared" si="15"/>
        <v>0</v>
      </c>
      <c r="V76" s="33">
        <f t="shared" si="15"/>
        <v>0</v>
      </c>
      <c r="W76" s="33">
        <f t="shared" si="15"/>
        <v>0.14739714276726235</v>
      </c>
      <c r="X76" s="33">
        <f t="shared" si="15"/>
        <v>0.26059648837842825</v>
      </c>
      <c r="Y76" s="33">
        <f t="shared" si="15"/>
        <v>0</v>
      </c>
      <c r="Z76" s="33">
        <f t="shared" si="15"/>
        <v>0.35783407008526547</v>
      </c>
      <c r="AA76" s="33">
        <f t="shared" si="15"/>
        <v>0.17651795542303467</v>
      </c>
      <c r="AB76" s="33">
        <f t="shared" si="15"/>
        <v>0.17248897772342917</v>
      </c>
      <c r="AC76" s="33">
        <f t="shared" si="15"/>
        <v>0.056441623191095365</v>
      </c>
    </row>
    <row r="77" spans="1:30" ht="15" customHeight="1">
      <c r="A77" s="34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" t="s">
        <v>35</v>
      </c>
    </row>
    <row r="78" spans="1:29" ht="15" customHeight="1">
      <c r="A78" s="50" t="s">
        <v>32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C78" s="10"/>
    </row>
    <row r="79" spans="1:29" ht="15" customHeight="1">
      <c r="A79" s="50" t="s">
        <v>42</v>
      </c>
      <c r="AC79" s="10"/>
    </row>
    <row r="80" ht="15" customHeight="1">
      <c r="AC80" s="10"/>
    </row>
    <row r="81" ht="15" customHeight="1">
      <c r="AC81" s="10"/>
    </row>
    <row r="82" ht="12.75">
      <c r="AC82" s="10"/>
    </row>
    <row r="83" spans="1:30" ht="12.75" hidden="1">
      <c r="A83" s="31" t="s">
        <v>39</v>
      </c>
      <c r="B83" s="3">
        <v>0.11802941762158524</v>
      </c>
      <c r="C83" s="3">
        <v>0.14910143807090018</v>
      </c>
      <c r="D83" s="3">
        <v>0.2420283761864577</v>
      </c>
      <c r="E83" s="3">
        <v>0.45089207001707926</v>
      </c>
      <c r="F83" s="3">
        <v>0.7187093607688491</v>
      </c>
      <c r="G83" s="3">
        <v>1.1409077767375149</v>
      </c>
      <c r="H83" s="3">
        <v>1.9356950257899364</v>
      </c>
      <c r="I83" s="3">
        <v>4.677871763438514</v>
      </c>
      <c r="J83" s="3">
        <v>9.401126265783308</v>
      </c>
      <c r="K83" s="3">
        <v>11.918350345260333</v>
      </c>
      <c r="L83" s="3">
        <v>15.266164431478533</v>
      </c>
      <c r="M83" s="3">
        <v>18.85408949051557</v>
      </c>
      <c r="N83" s="3">
        <v>21.65692959197304</v>
      </c>
      <c r="O83" s="3">
        <v>23.74698812277574</v>
      </c>
      <c r="P83" s="3">
        <v>25.755145102829825</v>
      </c>
      <c r="Q83" s="3">
        <v>35.5427598739351</v>
      </c>
      <c r="R83" s="3">
        <v>46.378983283324075</v>
      </c>
      <c r="S83" s="3">
        <v>54.60034026311889</v>
      </c>
      <c r="T83" s="3">
        <v>63.03412209646774</v>
      </c>
      <c r="U83" s="3">
        <v>72.53228596768676</v>
      </c>
      <c r="V83" s="3">
        <v>81.3499348748106</v>
      </c>
      <c r="W83" s="3">
        <v>86.15007751691425</v>
      </c>
      <c r="X83" s="3">
        <v>92.10814646624468</v>
      </c>
      <c r="Y83" s="3">
        <v>100</v>
      </c>
      <c r="Z83" s="3">
        <v>109.07501186969668</v>
      </c>
      <c r="AA83" s="3">
        <v>114.08689293544731</v>
      </c>
      <c r="AB83" s="3">
        <v>121.74281048553523</v>
      </c>
      <c r="AC83" s="3">
        <v>127.19874043837436</v>
      </c>
      <c r="AD83" s="3">
        <v>135.63737459298054</v>
      </c>
    </row>
    <row r="84" spans="1:29" ht="15" customHeight="1">
      <c r="A84" s="52" t="s">
        <v>34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</row>
    <row r="85" spans="1:29" ht="15" customHeight="1">
      <c r="A85" s="53" t="s">
        <v>37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</row>
    <row r="86" spans="1:2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AC86" s="10"/>
    </row>
    <row r="87" spans="1:29" ht="15" customHeight="1">
      <c r="A87" s="5" t="s">
        <v>1</v>
      </c>
      <c r="B87" s="6">
        <v>1980</v>
      </c>
      <c r="C87" s="6">
        <v>1981</v>
      </c>
      <c r="D87" s="6">
        <v>1982</v>
      </c>
      <c r="E87" s="6">
        <v>1983</v>
      </c>
      <c r="F87" s="6">
        <v>1984</v>
      </c>
      <c r="G87" s="6">
        <v>1985</v>
      </c>
      <c r="H87" s="6">
        <v>1986</v>
      </c>
      <c r="I87" s="6">
        <v>1987</v>
      </c>
      <c r="J87" s="6">
        <v>1988</v>
      </c>
      <c r="K87" s="6">
        <v>1989</v>
      </c>
      <c r="L87" s="6">
        <v>1990</v>
      </c>
      <c r="M87" s="6">
        <v>1991</v>
      </c>
      <c r="N87" s="6">
        <v>1992</v>
      </c>
      <c r="O87" s="6">
        <v>1993</v>
      </c>
      <c r="P87" s="6">
        <v>1994</v>
      </c>
      <c r="Q87" s="6">
        <v>1995</v>
      </c>
      <c r="R87" s="6">
        <v>1996</v>
      </c>
      <c r="S87" s="6">
        <v>1997</v>
      </c>
      <c r="T87" s="7">
        <v>1998</v>
      </c>
      <c r="U87" s="6">
        <v>1999</v>
      </c>
      <c r="V87" s="7">
        <v>2000</v>
      </c>
      <c r="W87" s="6">
        <v>2001</v>
      </c>
      <c r="X87" s="7">
        <v>2002</v>
      </c>
      <c r="Y87" s="7">
        <v>2003</v>
      </c>
      <c r="Z87" s="7">
        <v>2004</v>
      </c>
      <c r="AA87" s="7">
        <v>2005</v>
      </c>
      <c r="AB87" s="7">
        <v>2006</v>
      </c>
      <c r="AC87" s="8">
        <v>2007</v>
      </c>
    </row>
    <row r="88" spans="1:2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6"/>
      <c r="T88" s="36"/>
      <c r="U88" s="1"/>
      <c r="V88" s="1"/>
      <c r="AC88" s="10"/>
    </row>
    <row r="89" spans="1:29" s="13" customFormat="1" ht="15" customHeight="1">
      <c r="A89" s="11" t="s">
        <v>18</v>
      </c>
      <c r="B89" s="12">
        <f aca="true" t="shared" si="16" ref="B89:AB93">B7/B$83*100</f>
        <v>10539745.303059913</v>
      </c>
      <c r="C89" s="12">
        <f t="shared" si="16"/>
        <v>12881834.171758126</v>
      </c>
      <c r="D89" s="12">
        <f t="shared" si="16"/>
        <v>10683458.03389594</v>
      </c>
      <c r="E89" s="12">
        <f t="shared" si="16"/>
        <v>9672824.806687763</v>
      </c>
      <c r="F89" s="12">
        <f t="shared" si="16"/>
        <v>8721745.314815843</v>
      </c>
      <c r="G89" s="12">
        <f t="shared" si="16"/>
        <v>10692888.810772585</v>
      </c>
      <c r="H89" s="12">
        <f t="shared" si="16"/>
        <v>10853310.940046754</v>
      </c>
      <c r="I89" s="12">
        <f t="shared" si="16"/>
        <v>10064726.521146081</v>
      </c>
      <c r="J89" s="12">
        <f t="shared" si="16"/>
        <v>10846540.841721566</v>
      </c>
      <c r="K89" s="12">
        <f t="shared" si="16"/>
        <v>11986262.851956764</v>
      </c>
      <c r="L89" s="12">
        <f t="shared" si="16"/>
        <v>12493370.607664034</v>
      </c>
      <c r="M89" s="12">
        <f t="shared" si="16"/>
        <v>13991255.803293979</v>
      </c>
      <c r="N89" s="12">
        <f t="shared" si="16"/>
        <v>18258243.779236287</v>
      </c>
      <c r="O89" s="12">
        <f t="shared" si="16"/>
        <v>18234615.59677512</v>
      </c>
      <c r="P89" s="12">
        <f t="shared" si="16"/>
        <v>19630671.773790497</v>
      </c>
      <c r="Q89" s="12">
        <f t="shared" si="16"/>
        <v>14364964.955195315</v>
      </c>
      <c r="R89" s="12">
        <f t="shared" si="16"/>
        <v>16398475.045343645</v>
      </c>
      <c r="S89" s="12">
        <f t="shared" si="16"/>
        <v>19443728.644986235</v>
      </c>
      <c r="T89" s="12">
        <f t="shared" si="16"/>
        <v>22449563.07687353</v>
      </c>
      <c r="U89" s="12">
        <f t="shared" si="16"/>
        <v>23878388.45685338</v>
      </c>
      <c r="V89" s="12">
        <f t="shared" si="16"/>
        <v>26851168.391978204</v>
      </c>
      <c r="W89" s="12">
        <f t="shared" si="16"/>
        <v>16245750.35031414</v>
      </c>
      <c r="X89" s="12">
        <f t="shared" si="16"/>
        <v>16558688.26498364</v>
      </c>
      <c r="Y89" s="12">
        <f t="shared" si="16"/>
        <v>17041524.077999998</v>
      </c>
      <c r="Z89" s="12">
        <f t="shared" si="16"/>
        <v>17692821.01207042</v>
      </c>
      <c r="AA89" s="12">
        <f t="shared" si="16"/>
        <v>18200267.22679595</v>
      </c>
      <c r="AB89" s="12">
        <f t="shared" si="16"/>
        <v>19157073.59390313</v>
      </c>
      <c r="AC89" s="12">
        <f>AC7/AC$83*100</f>
        <v>19500499.230192702</v>
      </c>
    </row>
    <row r="90" spans="1:29" ht="15" customHeight="1">
      <c r="A90" s="22" t="s">
        <v>4</v>
      </c>
      <c r="B90" s="16">
        <f t="shared" si="16"/>
        <v>442262.6244531571</v>
      </c>
      <c r="C90" s="16">
        <f t="shared" si="16"/>
        <v>279675.3709388837</v>
      </c>
      <c r="D90" s="16">
        <f t="shared" si="16"/>
        <v>232204.1774006852</v>
      </c>
      <c r="E90" s="16">
        <f t="shared" si="16"/>
        <v>217346.9140769938</v>
      </c>
      <c r="F90" s="16">
        <f t="shared" si="16"/>
        <v>117154.45017986951</v>
      </c>
      <c r="G90" s="16">
        <f t="shared" si="16"/>
        <v>100709.27934995985</v>
      </c>
      <c r="H90" s="16">
        <f t="shared" si="16"/>
        <v>113137.6570597057</v>
      </c>
      <c r="I90" s="16">
        <f t="shared" si="16"/>
        <v>102311.48355554762</v>
      </c>
      <c r="J90" s="16">
        <f t="shared" si="16"/>
        <v>132462.85230020157</v>
      </c>
      <c r="K90" s="16">
        <f t="shared" si="16"/>
        <v>165596.74307483953</v>
      </c>
      <c r="L90" s="16">
        <f t="shared" si="16"/>
        <v>223031.13629375744</v>
      </c>
      <c r="M90" s="16">
        <f t="shared" si="16"/>
        <v>291747.84615120565</v>
      </c>
      <c r="N90" s="16">
        <f t="shared" si="16"/>
        <v>401622.0287858258</v>
      </c>
      <c r="O90" s="16">
        <f t="shared" si="16"/>
        <v>381450.47924255213</v>
      </c>
      <c r="P90" s="16">
        <f t="shared" si="16"/>
        <v>401286.80924668635</v>
      </c>
      <c r="Q90" s="16">
        <f t="shared" si="16"/>
        <v>346897.6535230134</v>
      </c>
      <c r="R90" s="16">
        <f t="shared" si="16"/>
        <v>354074.16975232644</v>
      </c>
      <c r="S90" s="16">
        <f t="shared" si="16"/>
        <v>433180.4506349602</v>
      </c>
      <c r="T90" s="16">
        <f t="shared" si="16"/>
        <v>497360.777897735</v>
      </c>
      <c r="U90" s="16">
        <f t="shared" si="16"/>
        <v>550330.0973828806</v>
      </c>
      <c r="V90" s="16">
        <f t="shared" si="16"/>
        <v>753784.2543373365</v>
      </c>
      <c r="W90" s="16">
        <f t="shared" si="16"/>
        <v>789699.8117807012</v>
      </c>
      <c r="X90" s="16">
        <f t="shared" si="16"/>
        <v>817062.1914271198</v>
      </c>
      <c r="Y90" s="16">
        <f t="shared" si="16"/>
        <v>818534.971</v>
      </c>
      <c r="Z90" s="16">
        <f t="shared" si="16"/>
        <v>874020.3724560466</v>
      </c>
      <c r="AA90" s="16">
        <f t="shared" si="16"/>
        <v>908473.4515352644</v>
      </c>
      <c r="AB90" s="16">
        <f t="shared" si="16"/>
        <v>931503.3844522093</v>
      </c>
      <c r="AC90" s="16">
        <f>AC8/AC$83*100</f>
        <v>1006488.2683490523</v>
      </c>
    </row>
    <row r="91" spans="1:29" ht="15" customHeight="1">
      <c r="A91" s="22" t="s">
        <v>5</v>
      </c>
      <c r="B91" s="16">
        <f t="shared" si="16"/>
        <v>184699.716725648</v>
      </c>
      <c r="C91" s="16">
        <f t="shared" si="16"/>
        <v>179743.40386479814</v>
      </c>
      <c r="D91" s="16">
        <f t="shared" si="16"/>
        <v>127257.80540820472</v>
      </c>
      <c r="E91" s="16">
        <f t="shared" si="16"/>
        <v>110225.93499618972</v>
      </c>
      <c r="F91" s="16">
        <f t="shared" si="16"/>
        <v>112006.33301044533</v>
      </c>
      <c r="G91" s="16">
        <f t="shared" si="16"/>
        <v>89314.84391436822</v>
      </c>
      <c r="H91" s="16">
        <f t="shared" si="16"/>
        <v>123883.15142884669</v>
      </c>
      <c r="I91" s="16">
        <f t="shared" si="16"/>
        <v>71250.34991446724</v>
      </c>
      <c r="J91" s="16">
        <f t="shared" si="16"/>
        <v>103753.52616527473</v>
      </c>
      <c r="K91" s="16">
        <f t="shared" si="16"/>
        <v>199158.434786568</v>
      </c>
      <c r="L91" s="16">
        <f t="shared" si="16"/>
        <v>250425.05058552802</v>
      </c>
      <c r="M91" s="16">
        <f t="shared" si="16"/>
        <v>282603.9413189556</v>
      </c>
      <c r="N91" s="16">
        <f t="shared" si="16"/>
        <v>379652.1554490094</v>
      </c>
      <c r="O91" s="16">
        <f t="shared" si="16"/>
        <v>294816.3347622741</v>
      </c>
      <c r="P91" s="16">
        <f t="shared" si="16"/>
        <v>301139.829305323</v>
      </c>
      <c r="Q91" s="16">
        <f t="shared" si="16"/>
        <v>227326.18481676304</v>
      </c>
      <c r="R91" s="16">
        <f t="shared" si="16"/>
        <v>215977.13642855166</v>
      </c>
      <c r="S91" s="16">
        <f t="shared" si="16"/>
        <v>227075.5079593304</v>
      </c>
      <c r="T91" s="16">
        <f t="shared" si="16"/>
        <v>424013.20286647923</v>
      </c>
      <c r="U91" s="16">
        <f t="shared" si="16"/>
        <v>390619.15148548014</v>
      </c>
      <c r="V91" s="16">
        <f t="shared" si="16"/>
        <v>395933.93712689175</v>
      </c>
      <c r="W91" s="16">
        <f t="shared" si="16"/>
        <v>399801.14925883454</v>
      </c>
      <c r="X91" s="16">
        <f t="shared" si="16"/>
        <v>431312.5551230053</v>
      </c>
      <c r="Y91" s="16">
        <f t="shared" si="16"/>
        <v>495527.664</v>
      </c>
      <c r="Z91" s="16">
        <f t="shared" si="16"/>
        <v>725669.5501858589</v>
      </c>
      <c r="AA91" s="16">
        <f t="shared" si="16"/>
        <v>643746.7750266071</v>
      </c>
      <c r="AB91" s="16">
        <f t="shared" si="16"/>
        <v>680061.1031551381</v>
      </c>
      <c r="AC91" s="16">
        <f>AC9/AC$83*100</f>
        <v>704116.7207421495</v>
      </c>
    </row>
    <row r="92" spans="1:29" ht="15" customHeight="1">
      <c r="A92" s="22" t="s">
        <v>6</v>
      </c>
      <c r="B92" s="16">
        <f t="shared" si="16"/>
        <v>33889.85627993541</v>
      </c>
      <c r="C92" s="16">
        <f t="shared" si="16"/>
        <v>32192.84845339668</v>
      </c>
      <c r="D92" s="16">
        <f t="shared" si="16"/>
        <v>47928.26437451865</v>
      </c>
      <c r="E92" s="16">
        <f t="shared" si="16"/>
        <v>67865.4650077144</v>
      </c>
      <c r="F92" s="16">
        <f t="shared" si="16"/>
        <v>265893.2948856659</v>
      </c>
      <c r="G92" s="16">
        <f t="shared" si="16"/>
        <v>268119.830749806</v>
      </c>
      <c r="H92" s="16">
        <f t="shared" si="16"/>
        <v>441960.1169615444</v>
      </c>
      <c r="I92" s="16">
        <f t="shared" si="16"/>
        <v>305737.32507552067</v>
      </c>
      <c r="J92" s="16">
        <f t="shared" si="16"/>
        <v>359222.91697021667</v>
      </c>
      <c r="K92" s="16">
        <f t="shared" si="16"/>
        <v>146844.1478309112</v>
      </c>
      <c r="L92" s="16">
        <f t="shared" si="16"/>
        <v>58995.17223480958</v>
      </c>
      <c r="M92" s="16">
        <f t="shared" si="16"/>
        <v>33352.97630343454</v>
      </c>
      <c r="N92" s="16">
        <f t="shared" si="16"/>
        <v>50648.91564345099</v>
      </c>
      <c r="O92" s="16">
        <f t="shared" si="16"/>
        <v>43154.94641685167</v>
      </c>
      <c r="P92" s="16">
        <f t="shared" si="16"/>
        <v>160911.53761524134</v>
      </c>
      <c r="Q92" s="16">
        <f t="shared" si="16"/>
        <v>192463.95114681442</v>
      </c>
      <c r="R92" s="16">
        <f t="shared" si="16"/>
        <v>204301.58940993686</v>
      </c>
      <c r="S92" s="16">
        <f t="shared" si="16"/>
        <v>185506.16994674067</v>
      </c>
      <c r="T92" s="16">
        <f t="shared" si="16"/>
        <v>235488.3276915156</v>
      </c>
      <c r="U92" s="16">
        <f t="shared" si="16"/>
        <v>200269.43596499017</v>
      </c>
      <c r="V92" s="16">
        <f t="shared" si="16"/>
        <v>210199.30779680063</v>
      </c>
      <c r="W92" s="16">
        <f t="shared" si="16"/>
        <v>164271.4714588791</v>
      </c>
      <c r="X92" s="16">
        <f t="shared" si="16"/>
        <v>69765.81601666436</v>
      </c>
      <c r="Y92" s="16">
        <f t="shared" si="16"/>
        <v>71786.756</v>
      </c>
      <c r="Z92" s="16">
        <f t="shared" si="16"/>
        <v>121496.71838524689</v>
      </c>
      <c r="AA92" s="16">
        <f t="shared" si="16"/>
        <v>140372.07244360133</v>
      </c>
      <c r="AB92" s="16">
        <f t="shared" si="16"/>
        <v>145386.49082775187</v>
      </c>
      <c r="AC92" s="16">
        <f>AC10/AC$83*100</f>
        <v>137334.6146337301</v>
      </c>
    </row>
    <row r="93" spans="1:29" ht="15" customHeight="1">
      <c r="A93" s="22" t="s">
        <v>7</v>
      </c>
      <c r="B93" s="16">
        <f t="shared" si="16"/>
        <v>3181410.2582789366</v>
      </c>
      <c r="C93" s="16">
        <f t="shared" si="16"/>
        <v>2814191.502301093</v>
      </c>
      <c r="D93" s="16">
        <f t="shared" si="16"/>
        <v>2021663.7722803429</v>
      </c>
      <c r="E93" s="16">
        <f t="shared" si="16"/>
        <v>1185206.0294157704</v>
      </c>
      <c r="F93" s="16">
        <f t="shared" si="16"/>
        <v>311113.242995473</v>
      </c>
      <c r="G93" s="16">
        <f t="shared" si="16"/>
        <v>714343.4523082443</v>
      </c>
      <c r="H93" s="16">
        <f t="shared" si="16"/>
        <v>211396.9373006008</v>
      </c>
      <c r="I93" s="16">
        <f t="shared" si="16"/>
        <v>100750.94483854907</v>
      </c>
      <c r="J93" s="16">
        <f t="shared" si="16"/>
        <v>201475.86006730254</v>
      </c>
      <c r="K93" s="16">
        <f t="shared" si="16"/>
        <v>359264.4850973687</v>
      </c>
      <c r="L93" s="16">
        <f t="shared" si="16"/>
        <v>431217.02439061383</v>
      </c>
      <c r="M93" s="16">
        <f t="shared" si="16"/>
        <v>579446.7033529104</v>
      </c>
      <c r="N93" s="16">
        <f t="shared" si="16"/>
        <v>1229828.0735913636</v>
      </c>
      <c r="O93" s="16">
        <f t="shared" si="16"/>
        <v>1394648.442521258</v>
      </c>
      <c r="P93" s="16">
        <f t="shared" si="16"/>
        <v>1425509.3439937972</v>
      </c>
      <c r="Q93" s="16">
        <f t="shared" si="16"/>
        <v>1278417.8876700522</v>
      </c>
      <c r="R93" s="16">
        <f t="shared" si="16"/>
        <v>387763.9984071476</v>
      </c>
      <c r="S93" s="16">
        <f t="shared" si="16"/>
        <v>353596.697510712</v>
      </c>
      <c r="T93" s="16">
        <f t="shared" si="16"/>
        <v>107652.80413701925</v>
      </c>
      <c r="U93" s="16">
        <f t="shared" si="16"/>
        <v>360326.4346534358</v>
      </c>
      <c r="V93" s="16">
        <f t="shared" si="16"/>
        <v>406544.8860026146</v>
      </c>
      <c r="W93" s="16">
        <f t="shared" si="16"/>
        <v>338058.8948893515</v>
      </c>
      <c r="X93" s="16">
        <f t="shared" si="16"/>
        <v>412895.07452999725</v>
      </c>
      <c r="Y93" s="16">
        <f t="shared" si="16"/>
        <v>379872.734</v>
      </c>
      <c r="Z93" s="16">
        <f t="shared" si="16"/>
        <v>442680.97772643657</v>
      </c>
      <c r="AA93" s="16">
        <f t="shared" si="16"/>
        <v>496631.88068465434</v>
      </c>
      <c r="AB93" s="16">
        <f t="shared" si="16"/>
        <v>459990.6949466528</v>
      </c>
      <c r="AC93" s="16">
        <f>AC11/AC$83*100</f>
        <v>531104.158478123</v>
      </c>
    </row>
    <row r="94" spans="1:29" ht="15" customHeight="1">
      <c r="A94" s="22" t="s">
        <v>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ht="15" customHeight="1">
      <c r="A95" s="22" t="s">
        <v>15</v>
      </c>
      <c r="B95" s="16">
        <f aca="true" t="shared" si="17" ref="B95:AB98">B13/B$83*100</f>
        <v>2358733.9970835047</v>
      </c>
      <c r="C95" s="16">
        <f t="shared" si="17"/>
        <v>3088501.3984977445</v>
      </c>
      <c r="D95" s="16">
        <f t="shared" si="17"/>
        <v>2540198.011849489</v>
      </c>
      <c r="E95" s="16">
        <f t="shared" si="17"/>
        <v>3257764.1029356755</v>
      </c>
      <c r="F95" s="16">
        <f t="shared" si="17"/>
        <v>3392609.214650545</v>
      </c>
      <c r="G95" s="16">
        <f t="shared" si="17"/>
        <v>3215071.4324072036</v>
      </c>
      <c r="H95" s="16">
        <f t="shared" si="17"/>
        <v>3111285.5691419067</v>
      </c>
      <c r="I95" s="16">
        <f t="shared" si="17"/>
        <v>3233072.8084950824</v>
      </c>
      <c r="J95" s="16">
        <f t="shared" si="17"/>
        <v>3741530.4300318565</v>
      </c>
      <c r="K95" s="16">
        <f t="shared" si="17"/>
        <v>3792080.169716877</v>
      </c>
      <c r="L95" s="16">
        <f t="shared" si="17"/>
        <v>4156265.3333647368</v>
      </c>
      <c r="M95" s="16">
        <f t="shared" si="17"/>
        <v>4145368.0401441</v>
      </c>
      <c r="N95" s="16">
        <f t="shared" si="17"/>
        <v>4287108.1796568455</v>
      </c>
      <c r="O95" s="16">
        <f t="shared" si="17"/>
        <v>3976196.876497326</v>
      </c>
      <c r="P95" s="16">
        <f t="shared" si="17"/>
        <v>4275440.87056614</v>
      </c>
      <c r="Q95" s="16">
        <f t="shared" si="17"/>
        <v>4240725.833745233</v>
      </c>
      <c r="R95" s="16">
        <f t="shared" si="17"/>
        <v>3979285.161827992</v>
      </c>
      <c r="S95" s="16">
        <f t="shared" si="17"/>
        <v>4625049.931613283</v>
      </c>
      <c r="T95" s="16">
        <f t="shared" si="17"/>
        <v>4931966.840503057</v>
      </c>
      <c r="U95" s="16">
        <f t="shared" si="17"/>
        <v>5278556.919749741</v>
      </c>
      <c r="V95" s="16">
        <f t="shared" si="17"/>
        <v>6057489.790967056</v>
      </c>
      <c r="W95" s="16">
        <f t="shared" si="17"/>
        <v>6186969.47655505</v>
      </c>
      <c r="X95" s="16">
        <f t="shared" si="17"/>
        <v>5990665.5509805195</v>
      </c>
      <c r="Y95" s="16">
        <f t="shared" si="17"/>
        <v>6481774.603</v>
      </c>
      <c r="Z95" s="16">
        <f t="shared" si="17"/>
        <v>6481385.399660062</v>
      </c>
      <c r="AA95" s="16">
        <f t="shared" si="17"/>
        <v>7034436.348039488</v>
      </c>
      <c r="AB95" s="16">
        <f t="shared" si="17"/>
        <v>7531871.297721904</v>
      </c>
      <c r="AC95" s="16">
        <f>AC13/AC$83*100</f>
        <v>7422757.699848704</v>
      </c>
    </row>
    <row r="96" spans="1:29" ht="15" customHeight="1">
      <c r="A96" s="22" t="s">
        <v>9</v>
      </c>
      <c r="B96" s="16">
        <f t="shared" si="17"/>
        <v>861649.5959173578</v>
      </c>
      <c r="C96" s="16">
        <f t="shared" si="17"/>
        <v>1983213.6015977915</v>
      </c>
      <c r="D96" s="16">
        <f t="shared" si="17"/>
        <v>2566228.017501167</v>
      </c>
      <c r="E96" s="16">
        <f t="shared" si="17"/>
        <v>1344889.4764927453</v>
      </c>
      <c r="F96" s="16">
        <f t="shared" si="17"/>
        <v>595094.5171250617</v>
      </c>
      <c r="G96" s="16">
        <f t="shared" si="17"/>
        <v>35585.69836038616</v>
      </c>
      <c r="H96" s="16">
        <f t="shared" si="17"/>
        <v>27586.990351544675</v>
      </c>
      <c r="I96" s="16">
        <f t="shared" si="17"/>
        <v>154386.44676936165</v>
      </c>
      <c r="J96" s="16">
        <f t="shared" si="17"/>
        <v>2675339.027361142</v>
      </c>
      <c r="K96" s="16">
        <f t="shared" si="17"/>
        <v>3259028.2106824215</v>
      </c>
      <c r="L96" s="16">
        <f t="shared" si="17"/>
        <v>3075893.765638694</v>
      </c>
      <c r="M96" s="16">
        <f t="shared" si="17"/>
        <v>4373716.378162001</v>
      </c>
      <c r="N96" s="16">
        <f t="shared" si="17"/>
        <v>560684.2811411545</v>
      </c>
      <c r="O96" s="16">
        <f t="shared" si="17"/>
        <v>615770.7210867456</v>
      </c>
      <c r="P96" s="16">
        <f t="shared" si="17"/>
        <v>1729572.8609622787</v>
      </c>
      <c r="Q96" s="16">
        <f t="shared" si="17"/>
        <v>153595.27564440615</v>
      </c>
      <c r="R96" s="16">
        <f t="shared" si="17"/>
        <v>16203.459989822755</v>
      </c>
      <c r="S96" s="16">
        <f t="shared" si="17"/>
        <v>21333.20038642309</v>
      </c>
      <c r="T96" s="16">
        <f t="shared" si="17"/>
        <v>35694.95259339995</v>
      </c>
      <c r="U96" s="16"/>
      <c r="V96" s="16"/>
      <c r="W96" s="16">
        <f>W14/W$83*100</f>
        <v>469773.0630834794</v>
      </c>
      <c r="X96" s="16"/>
      <c r="Y96" s="16"/>
      <c r="Z96" s="16">
        <f>Z14/Z$83*100</f>
        <v>915109.6047483527</v>
      </c>
      <c r="AA96" s="16">
        <f>AA14/AA$83*100</f>
        <v>93059.66204204764</v>
      </c>
      <c r="AB96" s="16">
        <f>AB14/AB$83*100</f>
        <v>83982.2077313944</v>
      </c>
      <c r="AC96" s="16">
        <f>AC14/AC$83*100</f>
        <v>719346.7457669536</v>
      </c>
    </row>
    <row r="97" spans="1:29" ht="15" customHeight="1">
      <c r="A97" s="22" t="s">
        <v>10</v>
      </c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7"/>
        <v>4064290.6607677788</v>
      </c>
      <c r="L97" s="16">
        <f t="shared" si="17"/>
        <v>4290783.077439704</v>
      </c>
      <c r="M97" s="16">
        <f t="shared" si="17"/>
        <v>4284335.716165688</v>
      </c>
      <c r="N97" s="16">
        <f t="shared" si="17"/>
        <v>11347337.994351916</v>
      </c>
      <c r="O97" s="16">
        <f t="shared" si="17"/>
        <v>11525474.244773753</v>
      </c>
      <c r="P97" s="16">
        <f t="shared" si="17"/>
        <v>11335599.113666894</v>
      </c>
      <c r="Q97" s="16">
        <f t="shared" si="17"/>
        <v>7890853.186268023</v>
      </c>
      <c r="R97" s="16">
        <f t="shared" si="17"/>
        <v>10458010.625998285</v>
      </c>
      <c r="S97" s="16">
        <f t="shared" si="17"/>
        <v>12300450.817037385</v>
      </c>
      <c r="T97" s="16">
        <f t="shared" si="17"/>
        <v>9973211.00209672</v>
      </c>
      <c r="U97" s="16">
        <f t="shared" si="17"/>
        <v>10770831.079941979</v>
      </c>
      <c r="V97" s="16">
        <f t="shared" si="17"/>
        <v>11497791.62625516</v>
      </c>
      <c r="W97" s="16"/>
      <c r="X97" s="16">
        <f>X15/X$83*100</f>
        <v>438612.66945378727</v>
      </c>
      <c r="Y97" s="16"/>
      <c r="Z97" s="16"/>
      <c r="AA97" s="16"/>
      <c r="AB97" s="16">
        <f>AB15/AB$83*100</f>
        <v>0</v>
      </c>
      <c r="AC97" s="16">
        <f>AC15/AC$83*100</f>
        <v>0</v>
      </c>
    </row>
    <row r="98" spans="1:29" ht="15" customHeight="1">
      <c r="A98" s="22" t="s">
        <v>11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>
        <f t="shared" si="17"/>
        <v>745190.9799072018</v>
      </c>
      <c r="S98" s="16">
        <f t="shared" si="17"/>
        <v>890036.5779006974</v>
      </c>
      <c r="T98" s="16">
        <f t="shared" si="17"/>
        <v>5730378.848573528</v>
      </c>
      <c r="U98" s="16">
        <f t="shared" si="17"/>
        <v>5882835.406429813</v>
      </c>
      <c r="V98" s="16">
        <f t="shared" si="17"/>
        <v>7252646.248678066</v>
      </c>
      <c r="W98" s="16">
        <f t="shared" si="17"/>
        <v>7897176.483287843</v>
      </c>
      <c r="X98" s="16">
        <f>X16/X$83*100</f>
        <v>8017028.116732513</v>
      </c>
      <c r="Y98" s="16">
        <f>Y16/Y$83*100</f>
        <v>8516693.824</v>
      </c>
      <c r="Z98" s="16">
        <f>Z16/Z$83*100</f>
        <v>8119301.969528749</v>
      </c>
      <c r="AA98" s="16">
        <f>AA16/AA$83*100</f>
        <v>8855224.822115442</v>
      </c>
      <c r="AB98" s="16">
        <f>AB16/AB$83*100</f>
        <v>9274870.733612306</v>
      </c>
      <c r="AC98" s="16">
        <f>AC16/AC$83*100</f>
        <v>8929743.141209021</v>
      </c>
    </row>
    <row r="99" spans="1:29" ht="15" customHeight="1">
      <c r="A99" s="22" t="s">
        <v>12</v>
      </c>
      <c r="B99" s="16">
        <f aca="true" t="shared" si="18" ref="B99:J100">B17/B$83*100</f>
        <v>3327983.886689658</v>
      </c>
      <c r="C99" s="16">
        <f t="shared" si="18"/>
        <v>4256833.523618932</v>
      </c>
      <c r="D99" s="16">
        <f t="shared" si="18"/>
        <v>3099223.371321245</v>
      </c>
      <c r="E99" s="16">
        <f t="shared" si="18"/>
        <v>3484647.6673242114</v>
      </c>
      <c r="F99" s="16">
        <f t="shared" si="18"/>
        <v>3870688.4198976136</v>
      </c>
      <c r="G99" s="16">
        <f t="shared" si="18"/>
        <v>6213648.591538167</v>
      </c>
      <c r="H99" s="16">
        <f t="shared" si="18"/>
        <v>6754111.482341947</v>
      </c>
      <c r="I99" s="16">
        <f t="shared" si="18"/>
        <v>6050037.5878617205</v>
      </c>
      <c r="J99" s="16">
        <f t="shared" si="18"/>
        <v>3632756.228825572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ht="15" customHeight="1">
      <c r="A100" s="22" t="s">
        <v>13</v>
      </c>
      <c r="B100" s="16">
        <f t="shared" si="18"/>
        <v>149115.3676317158</v>
      </c>
      <c r="C100" s="16">
        <f t="shared" si="18"/>
        <v>247482.52248548702</v>
      </c>
      <c r="D100" s="16">
        <f t="shared" si="18"/>
        <v>48754.61376028622</v>
      </c>
      <c r="E100" s="16">
        <f t="shared" si="18"/>
        <v>4879.216438463126</v>
      </c>
      <c r="F100" s="16">
        <f t="shared" si="18"/>
        <v>57185.842071171464</v>
      </c>
      <c r="G100" s="16">
        <f t="shared" si="18"/>
        <v>56095.682144451086</v>
      </c>
      <c r="H100" s="16">
        <f t="shared" si="18"/>
        <v>69949.03546065823</v>
      </c>
      <c r="I100" s="16">
        <f t="shared" si="18"/>
        <v>47179.57463583234</v>
      </c>
      <c r="J100" s="16"/>
      <c r="K100" s="16"/>
      <c r="L100" s="16">
        <f aca="true" t="shared" si="19" ref="L100:V100">L18/L$83*100</f>
        <v>6760.047716190166</v>
      </c>
      <c r="M100" s="16">
        <f t="shared" si="19"/>
        <v>684.2016956846028</v>
      </c>
      <c r="N100" s="16">
        <f t="shared" si="19"/>
        <v>1362.1506167214918</v>
      </c>
      <c r="O100" s="16">
        <f t="shared" si="19"/>
        <v>3103.5514743578924</v>
      </c>
      <c r="P100" s="16">
        <f t="shared" si="19"/>
        <v>1211.4084341373764</v>
      </c>
      <c r="Q100" s="16">
        <f t="shared" si="19"/>
        <v>34684.98238101259</v>
      </c>
      <c r="R100" s="16">
        <f t="shared" si="19"/>
        <v>37667.92362238237</v>
      </c>
      <c r="S100" s="16">
        <f t="shared" si="19"/>
        <v>407499.2919967026</v>
      </c>
      <c r="T100" s="16">
        <f t="shared" si="19"/>
        <v>513796.32051407377</v>
      </c>
      <c r="U100" s="16">
        <f t="shared" si="19"/>
        <v>444619.93124506116</v>
      </c>
      <c r="V100" s="16">
        <f t="shared" si="19"/>
        <v>276778.3408142823</v>
      </c>
      <c r="W100" s="16"/>
      <c r="X100" s="16">
        <f>X18/X$83*100</f>
        <v>381346.29072003387</v>
      </c>
      <c r="Y100" s="16"/>
      <c r="Z100" s="16"/>
      <c r="AA100" s="16"/>
      <c r="AB100" s="16">
        <f>AB18/AB$83*100</f>
        <v>0</v>
      </c>
      <c r="AC100" s="16">
        <f>AC18/AC$83*100</f>
        <v>0</v>
      </c>
    </row>
    <row r="101" spans="1:29" ht="15" customHeight="1">
      <c r="A101" s="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s="13" customFormat="1" ht="15" customHeight="1">
      <c r="A102" s="11" t="s">
        <v>19</v>
      </c>
      <c r="B102" s="12">
        <f aca="true" t="shared" si="20" ref="B102:S103">B20/B$83*100</f>
        <v>10539745.303059913</v>
      </c>
      <c r="C102" s="12">
        <f t="shared" si="20"/>
        <v>12881834.171758126</v>
      </c>
      <c r="D102" s="12">
        <f t="shared" si="20"/>
        <v>10683458.03389594</v>
      </c>
      <c r="E102" s="12">
        <f t="shared" si="20"/>
        <v>9672824.806687763</v>
      </c>
      <c r="F102" s="12">
        <f t="shared" si="20"/>
        <v>8721745.314815843</v>
      </c>
      <c r="G102" s="12">
        <f t="shared" si="20"/>
        <v>10692888.810772585</v>
      </c>
      <c r="H102" s="12">
        <f t="shared" si="20"/>
        <v>10853310.940046754</v>
      </c>
      <c r="I102" s="12">
        <f t="shared" si="20"/>
        <v>10064726.521146081</v>
      </c>
      <c r="J102" s="12">
        <f t="shared" si="20"/>
        <v>10846540.841721566</v>
      </c>
      <c r="K102" s="12">
        <f t="shared" si="20"/>
        <v>11986260.334829886</v>
      </c>
      <c r="L102" s="12">
        <f t="shared" si="20"/>
        <v>12493370.607664034</v>
      </c>
      <c r="M102" s="12">
        <f t="shared" si="20"/>
        <v>13991256.386721782</v>
      </c>
      <c r="N102" s="12">
        <f t="shared" si="20"/>
        <v>18258243.779236287</v>
      </c>
      <c r="O102" s="12">
        <f t="shared" si="20"/>
        <v>18234615.59677512</v>
      </c>
      <c r="P102" s="12">
        <f t="shared" si="20"/>
        <v>19630671.773790497</v>
      </c>
      <c r="Q102" s="12">
        <f t="shared" si="20"/>
        <v>14364964.955195315</v>
      </c>
      <c r="R102" s="12">
        <f t="shared" si="20"/>
        <v>16398475.045343645</v>
      </c>
      <c r="S102" s="12">
        <f t="shared" si="20"/>
        <v>19443728.644986235</v>
      </c>
      <c r="T102" s="12">
        <f>SUM(T103:T117)</f>
        <v>22449563.07687353</v>
      </c>
      <c r="U102" s="12">
        <f>SUM(U103:U117)</f>
        <v>23878388.45685338</v>
      </c>
      <c r="V102" s="12">
        <f>SUM(V103:V117)</f>
        <v>26851168.391978204</v>
      </c>
      <c r="W102" s="12">
        <f>SUM(W103:W117)</f>
        <v>16245750.35031414</v>
      </c>
      <c r="X102" s="12">
        <f>X103+X107+X110+X113+X114+X117</f>
        <v>16558688.264983637</v>
      </c>
      <c r="Y102" s="12">
        <f>Y103+Y107+Y110+Y113+Y114+Y115+Y117</f>
        <v>17041524.078</v>
      </c>
      <c r="Z102" s="12">
        <f>Z103+Z107+Z110+Z113+Z114+Z117</f>
        <v>17692821.012070417</v>
      </c>
      <c r="AA102" s="12">
        <f>AA103+AA107+AA110+AA113+AA114+AA117</f>
        <v>18200267.226795945</v>
      </c>
      <c r="AB102" s="12">
        <f>AB103+AB107+AB110+AB113+AB114+AB117</f>
        <v>19157073.593903124</v>
      </c>
      <c r="AC102" s="12">
        <f>AC103+AC107+AC110+AC113+AC114+AC117</f>
        <v>19500499.230192695</v>
      </c>
    </row>
    <row r="103" spans="1:29" ht="15" customHeight="1">
      <c r="A103" s="22" t="s">
        <v>27</v>
      </c>
      <c r="B103" s="16">
        <f t="shared" si="20"/>
        <v>4026114.9260563273</v>
      </c>
      <c r="C103" s="16">
        <f t="shared" si="20"/>
        <v>3851740.180580357</v>
      </c>
      <c r="D103" s="16">
        <f t="shared" si="20"/>
        <v>3140540.8406096236</v>
      </c>
      <c r="E103" s="16">
        <f t="shared" si="20"/>
        <v>2578222.322596993</v>
      </c>
      <c r="F103" s="16">
        <f t="shared" si="20"/>
        <v>1782779.061941411</v>
      </c>
      <c r="G103" s="16">
        <f t="shared" si="20"/>
        <v>2050472.4813863887</v>
      </c>
      <c r="H103" s="16">
        <f t="shared" si="20"/>
        <v>1901642.5371542315</v>
      </c>
      <c r="I103" s="16">
        <f t="shared" si="20"/>
        <v>1969036.447726271</v>
      </c>
      <c r="J103" s="16">
        <f t="shared" si="20"/>
        <v>1879264.196706112</v>
      </c>
      <c r="K103" s="16">
        <f t="shared" si="20"/>
        <v>2395133.904697821</v>
      </c>
      <c r="L103" s="16">
        <f t="shared" si="20"/>
        <v>2535628.3940045964</v>
      </c>
      <c r="M103" s="16">
        <f t="shared" si="20"/>
        <v>2864521.2502660686</v>
      </c>
      <c r="N103" s="16">
        <f t="shared" si="20"/>
        <v>3383766.830324894</v>
      </c>
      <c r="O103" s="16">
        <f t="shared" si="20"/>
        <v>3618416.767454727</v>
      </c>
      <c r="P103" s="16">
        <f t="shared" si="20"/>
        <v>3848761.0768346507</v>
      </c>
      <c r="Q103" s="16">
        <f t="shared" si="20"/>
        <v>3873236.082067885</v>
      </c>
      <c r="R103" s="16">
        <f t="shared" si="20"/>
        <v>3470009.2284658947</v>
      </c>
      <c r="S103" s="16">
        <f t="shared" si="20"/>
        <v>3867430.1109188343</v>
      </c>
      <c r="T103" s="16">
        <f>T21/T$83*100</f>
        <v>3841866.7849356863</v>
      </c>
      <c r="U103" s="16">
        <f>U21/U$83*100</f>
        <v>4014716.9789978564</v>
      </c>
      <c r="V103" s="16">
        <f>V21/V$83*100</f>
        <v>4266910.607048082</v>
      </c>
      <c r="W103" s="16">
        <f>W21/W$83*100</f>
        <v>4792555.339476479</v>
      </c>
      <c r="X103" s="16">
        <f>X21/X$83*100</f>
        <v>5093487.362401026</v>
      </c>
      <c r="Y103" s="16">
        <f>SUM(Y104:Y106)</f>
        <v>5268119.587</v>
      </c>
      <c r="Z103" s="16">
        <f>SUM(Z104:Z106)</f>
        <v>5248218.369060187</v>
      </c>
      <c r="AA103" s="16">
        <f>SUM(AA104:AA106)</f>
        <v>5655262.79399214</v>
      </c>
      <c r="AB103" s="16">
        <f>SUM(AB104:AB106)</f>
        <v>5771143.258463531</v>
      </c>
      <c r="AC103" s="16">
        <f>SUM(AC104:AC106)</f>
        <v>6000971.844291287</v>
      </c>
    </row>
    <row r="104" spans="1:29" ht="15" customHeight="1">
      <c r="A104" s="23" t="s">
        <v>24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>
        <f aca="true" t="shared" si="21" ref="X104:AB106">X22/X$83*100</f>
        <v>4532701.586314114</v>
      </c>
      <c r="Y104" s="16">
        <f t="shared" si="21"/>
        <v>4632050.282</v>
      </c>
      <c r="Z104" s="16">
        <f t="shared" si="21"/>
        <v>4634078.743019857</v>
      </c>
      <c r="AA104" s="16">
        <f t="shared" si="21"/>
        <v>5016203.278704499</v>
      </c>
      <c r="AB104" s="16">
        <f t="shared" si="21"/>
        <v>5036149.137306524</v>
      </c>
      <c r="AC104" s="16">
        <f>AC22/AC$83*100</f>
        <v>5257552.5331086125</v>
      </c>
    </row>
    <row r="105" spans="1:29" ht="15" customHeight="1">
      <c r="A105" s="23" t="s">
        <v>25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f t="shared" si="21"/>
        <v>182676.62031573188</v>
      </c>
      <c r="Y105" s="16">
        <f t="shared" si="21"/>
        <v>272050.649</v>
      </c>
      <c r="Z105" s="16">
        <f t="shared" si="21"/>
        <v>250147.8315913006</v>
      </c>
      <c r="AA105" s="16">
        <f t="shared" si="21"/>
        <v>257662.05340198704</v>
      </c>
      <c r="AB105" s="16">
        <f t="shared" si="21"/>
        <v>291584.69283258176</v>
      </c>
      <c r="AC105" s="16">
        <f>AC23/AC$83*100</f>
        <v>294511.32826389465</v>
      </c>
    </row>
    <row r="106" spans="1:29" ht="15" customHeight="1">
      <c r="A106" s="23" t="s">
        <v>26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>
        <f t="shared" si="21"/>
        <v>378109.15577118035</v>
      </c>
      <c r="Y106" s="16">
        <f t="shared" si="21"/>
        <v>364018.656</v>
      </c>
      <c r="Z106" s="16">
        <f t="shared" si="21"/>
        <v>363991.7944490287</v>
      </c>
      <c r="AA106" s="16">
        <f t="shared" si="21"/>
        <v>381397.4618856544</v>
      </c>
      <c r="AB106" s="16">
        <f t="shared" si="21"/>
        <v>443409.42832442507</v>
      </c>
      <c r="AC106" s="16">
        <f>AC24/AC$83*100</f>
        <v>448907.98291877937</v>
      </c>
    </row>
    <row r="107" spans="1:29" ht="15" customHeight="1">
      <c r="A107" s="22" t="s">
        <v>16</v>
      </c>
      <c r="B107" s="16">
        <f aca="true" t="shared" si="22" ref="B107:X108">B25/B$83*100</f>
        <v>401594.79691723466</v>
      </c>
      <c r="C107" s="16">
        <f t="shared" si="22"/>
        <v>798785.0522499052</v>
      </c>
      <c r="D107" s="16">
        <f t="shared" si="22"/>
        <v>0</v>
      </c>
      <c r="E107" s="16">
        <f t="shared" si="22"/>
        <v>653815.0027540589</v>
      </c>
      <c r="F107" s="16">
        <f t="shared" si="22"/>
        <v>555300.9627884314</v>
      </c>
      <c r="G107" s="16">
        <f t="shared" si="22"/>
        <v>683403.1776254455</v>
      </c>
      <c r="H107" s="16">
        <f t="shared" si="22"/>
        <v>399081.46154622216</v>
      </c>
      <c r="I107" s="16">
        <f t="shared" si="22"/>
        <v>371237.1967040618</v>
      </c>
      <c r="J107" s="16">
        <f t="shared" si="22"/>
        <v>377699.4266020684</v>
      </c>
      <c r="K107" s="16">
        <f t="shared" si="22"/>
        <v>785397.7042823316</v>
      </c>
      <c r="L107" s="16">
        <f t="shared" si="22"/>
        <v>645396.5594451389</v>
      </c>
      <c r="M107" s="16">
        <f t="shared" si="22"/>
        <v>854341.9722338194</v>
      </c>
      <c r="N107" s="16">
        <f t="shared" si="22"/>
        <v>976975.9794501131</v>
      </c>
      <c r="O107" s="16">
        <f t="shared" si="22"/>
        <v>968632.311646237</v>
      </c>
      <c r="P107" s="16">
        <f t="shared" si="22"/>
        <v>898682.5703209448</v>
      </c>
      <c r="Q107" s="16">
        <f t="shared" si="22"/>
        <v>634345.7874393755</v>
      </c>
      <c r="R107" s="16">
        <f t="shared" si="22"/>
        <v>401716.4388055698</v>
      </c>
      <c r="S107" s="16">
        <f t="shared" si="22"/>
        <v>486246.0540000205</v>
      </c>
      <c r="T107" s="16">
        <f t="shared" si="22"/>
        <v>576674.9625602696</v>
      </c>
      <c r="U107" s="16">
        <f t="shared" si="22"/>
        <v>835600.3011817517</v>
      </c>
      <c r="V107" s="16">
        <f t="shared" si="22"/>
        <v>1301068.0360455103</v>
      </c>
      <c r="W107" s="16">
        <f t="shared" si="22"/>
        <v>962793.2381571574</v>
      </c>
      <c r="X107" s="16">
        <f t="shared" si="22"/>
        <v>1082873.5711944085</v>
      </c>
      <c r="Y107" s="16">
        <f>SUM(Y108:Y109)</f>
        <v>992533.814</v>
      </c>
      <c r="Z107" s="16">
        <f>SUM(Z108:Z109)</f>
        <v>1283612.9558918502</v>
      </c>
      <c r="AA107" s="16">
        <f>SUM(AA108:AA109)</f>
        <v>1614907.4241529799</v>
      </c>
      <c r="AB107" s="16">
        <f>SUM(AB108:AB109)</f>
        <v>2180484.98257349</v>
      </c>
      <c r="AC107" s="16">
        <f>SUM(AC108:AC109)</f>
        <v>1937555.89992971</v>
      </c>
    </row>
    <row r="108" spans="1:29" ht="16.5" customHeight="1">
      <c r="A108" s="24" t="s">
        <v>31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>
        <f t="shared" si="22"/>
        <v>283493.9470806682</v>
      </c>
      <c r="Y108" s="16">
        <f aca="true" t="shared" si="23" ref="X108:AB109">Y26/Y$83*100</f>
        <v>290952.086</v>
      </c>
      <c r="Z108" s="16">
        <f t="shared" si="23"/>
        <v>209547.22542047207</v>
      </c>
      <c r="AA108" s="16">
        <f t="shared" si="23"/>
        <v>832692.4623475594</v>
      </c>
      <c r="AB108" s="16">
        <f t="shared" si="23"/>
        <v>1009183.1255579367</v>
      </c>
      <c r="AC108" s="16">
        <f>AC26/AC$83*100</f>
        <v>914154.1779364974</v>
      </c>
    </row>
    <row r="109" spans="1:29" ht="15" customHeight="1">
      <c r="A109" s="24" t="s">
        <v>28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>
        <f t="shared" si="23"/>
        <v>799379.6241137402</v>
      </c>
      <c r="Y109" s="16">
        <f t="shared" si="23"/>
        <v>701581.728</v>
      </c>
      <c r="Z109" s="16">
        <f t="shared" si="23"/>
        <v>1074065.7304713782</v>
      </c>
      <c r="AA109" s="16">
        <f t="shared" si="23"/>
        <v>782214.9618054205</v>
      </c>
      <c r="AB109" s="16">
        <f t="shared" si="23"/>
        <v>1171301.8570155534</v>
      </c>
      <c r="AC109" s="16">
        <f>AC27/AC$83*100</f>
        <v>1023401.7219932126</v>
      </c>
    </row>
    <row r="110" spans="1:29" ht="15" customHeight="1">
      <c r="A110" s="22" t="s">
        <v>17</v>
      </c>
      <c r="B110" s="16">
        <f aca="true" t="shared" si="24" ref="B110:X111">B28/B$83*100</f>
        <v>801495.1010204725</v>
      </c>
      <c r="C110" s="16">
        <f t="shared" si="24"/>
        <v>2841018.8760122573</v>
      </c>
      <c r="D110" s="16">
        <f t="shared" si="24"/>
        <v>3297134.049212577</v>
      </c>
      <c r="E110" s="16">
        <f t="shared" si="24"/>
        <v>4651889.308943821</v>
      </c>
      <c r="F110" s="16">
        <f t="shared" si="24"/>
        <v>1392913.5400839357</v>
      </c>
      <c r="G110" s="16">
        <f t="shared" si="24"/>
        <v>1367858.1492910995</v>
      </c>
      <c r="H110" s="16">
        <f t="shared" si="24"/>
        <v>1608052.900135826</v>
      </c>
      <c r="I110" s="16">
        <f t="shared" si="24"/>
        <v>1639912.4191384711</v>
      </c>
      <c r="J110" s="16">
        <f t="shared" si="24"/>
        <v>1912409.1615954905</v>
      </c>
      <c r="K110" s="16">
        <f t="shared" si="24"/>
        <v>2307596.202769559</v>
      </c>
      <c r="L110" s="16">
        <f t="shared" si="24"/>
        <v>1981926.7724911869</v>
      </c>
      <c r="M110" s="16">
        <f t="shared" si="24"/>
        <v>2142725.058153698</v>
      </c>
      <c r="N110" s="16">
        <f t="shared" si="24"/>
        <v>2188902.1617159536</v>
      </c>
      <c r="O110" s="16">
        <f t="shared" si="24"/>
        <v>2131672.435185563</v>
      </c>
      <c r="P110" s="16">
        <f t="shared" si="24"/>
        <v>2012067.8719960386</v>
      </c>
      <c r="Q110" s="16">
        <f t="shared" si="24"/>
        <v>1986635.2599079243</v>
      </c>
      <c r="R110" s="16">
        <f t="shared" si="24"/>
        <v>1886490.2549827774</v>
      </c>
      <c r="S110" s="16">
        <f t="shared" si="24"/>
        <v>2220986.158980266</v>
      </c>
      <c r="T110" s="16">
        <f t="shared" si="24"/>
        <v>7368866.013381485</v>
      </c>
      <c r="U110" s="16">
        <f t="shared" si="24"/>
        <v>7904495.113464641</v>
      </c>
      <c r="V110" s="16">
        <f t="shared" si="24"/>
        <v>9054534.599610088</v>
      </c>
      <c r="W110" s="16">
        <f t="shared" si="24"/>
        <v>10337954.258081093</v>
      </c>
      <c r="X110" s="16">
        <f t="shared" si="24"/>
        <v>9913361.232761629</v>
      </c>
      <c r="Y110" s="16">
        <f>SUM(Y111:Y112)</f>
        <v>10311901.824000001</v>
      </c>
      <c r="Z110" s="16">
        <f>SUM(Z111:Z112)</f>
        <v>10142200.509879954</v>
      </c>
      <c r="AA110" s="16">
        <f>SUM(AA111:AA112)</f>
        <v>10599539.180054877</v>
      </c>
      <c r="AB110" s="16">
        <f>SUM(AB111:AB112)</f>
        <v>10860383.908724474</v>
      </c>
      <c r="AC110" s="16">
        <f>SUM(AC111:AC112)</f>
        <v>11191530.003315443</v>
      </c>
    </row>
    <row r="111" spans="1:29" ht="15" customHeight="1">
      <c r="A111" s="23" t="s">
        <v>29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>
        <f t="shared" si="24"/>
        <v>7709643.344741949</v>
      </c>
      <c r="Y111" s="16">
        <f aca="true" t="shared" si="25" ref="X111:AC117">Y29/Y$83*100</f>
        <v>8074472.031</v>
      </c>
      <c r="Z111" s="16">
        <f t="shared" si="25"/>
        <v>7872127.824526521</v>
      </c>
      <c r="AA111" s="16">
        <f t="shared" si="25"/>
        <v>8126320.555723922</v>
      </c>
      <c r="AB111" s="16">
        <f t="shared" si="25"/>
        <v>8274359.167350475</v>
      </c>
      <c r="AC111" s="16">
        <f t="shared" si="25"/>
        <v>8614097.09108597</v>
      </c>
    </row>
    <row r="112" spans="1:29" ht="15" customHeight="1">
      <c r="A112" s="23" t="s">
        <v>30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f t="shared" si="25"/>
        <v>2203717.888019679</v>
      </c>
      <c r="Y112" s="16">
        <f t="shared" si="25"/>
        <v>2237429.793</v>
      </c>
      <c r="Z112" s="16">
        <f t="shared" si="25"/>
        <v>2270072.6853534337</v>
      </c>
      <c r="AA112" s="16">
        <f t="shared" si="25"/>
        <v>2473218.6243309556</v>
      </c>
      <c r="AB112" s="16">
        <f t="shared" si="25"/>
        <v>2586024.741373999</v>
      </c>
      <c r="AC112" s="16">
        <f t="shared" si="25"/>
        <v>2577432.912229473</v>
      </c>
    </row>
    <row r="113" spans="1:30" ht="15" customHeight="1">
      <c r="A113" s="22" t="s">
        <v>14</v>
      </c>
      <c r="B113" s="16">
        <f aca="true" t="shared" si="26" ref="B113:W115">B31/B$83*100</f>
        <v>367704.94063729927</v>
      </c>
      <c r="C113" s="16">
        <f t="shared" si="26"/>
        <v>186450.2472925891</v>
      </c>
      <c r="D113" s="16">
        <f t="shared" si="26"/>
        <v>1558081.76686474</v>
      </c>
      <c r="E113" s="16">
        <f t="shared" si="26"/>
        <v>1697745.5380197833</v>
      </c>
      <c r="F113" s="16">
        <f t="shared" si="26"/>
        <v>675238.1790058275</v>
      </c>
      <c r="G113" s="16">
        <f t="shared" si="26"/>
        <v>52940.300023825715</v>
      </c>
      <c r="H113" s="16">
        <f t="shared" si="26"/>
        <v>40295.603884278746</v>
      </c>
      <c r="I113" s="16">
        <f t="shared" si="26"/>
        <v>13360.776686631269</v>
      </c>
      <c r="J113" s="16">
        <f t="shared" si="26"/>
        <v>78767.15821753736</v>
      </c>
      <c r="K113" s="16">
        <f t="shared" si="26"/>
        <v>51789.04648036822</v>
      </c>
      <c r="L113" s="16">
        <f t="shared" si="26"/>
        <v>155614.0712791942</v>
      </c>
      <c r="M113" s="16">
        <f t="shared" si="26"/>
        <v>173666.83242100506</v>
      </c>
      <c r="N113" s="16">
        <f t="shared" si="26"/>
        <v>431580.1074342633</v>
      </c>
      <c r="O113" s="16">
        <f t="shared" si="26"/>
        <v>359085.5377495878</v>
      </c>
      <c r="P113" s="16">
        <f t="shared" si="26"/>
        <v>862681.9965987595</v>
      </c>
      <c r="Q113" s="16">
        <f t="shared" si="26"/>
        <v>66801.22782871364</v>
      </c>
      <c r="R113" s="16">
        <f t="shared" si="26"/>
        <v>95571.30592799648</v>
      </c>
      <c r="S113" s="16">
        <f t="shared" si="26"/>
        <v>157328.68986903472</v>
      </c>
      <c r="T113" s="16">
        <f t="shared" si="26"/>
        <v>94477.40052421097</v>
      </c>
      <c r="U113" s="16">
        <f t="shared" si="26"/>
        <v>40086.975906086016</v>
      </c>
      <c r="V113" s="16">
        <f t="shared" si="26"/>
        <v>43620.19472370551</v>
      </c>
      <c r="W113" s="16">
        <f t="shared" si="26"/>
        <v>128501.74276194342</v>
      </c>
      <c r="X113" s="16">
        <f t="shared" si="25"/>
        <v>125499.28256602437</v>
      </c>
      <c r="Y113" s="16">
        <f t="shared" si="25"/>
        <v>138938.002</v>
      </c>
      <c r="Z113" s="16">
        <f t="shared" si="25"/>
        <v>886449.0156142018</v>
      </c>
      <c r="AA113" s="16">
        <f t="shared" si="25"/>
        <v>138514.8371859115</v>
      </c>
      <c r="AB113" s="16">
        <f t="shared" si="25"/>
        <v>271452.74425816303</v>
      </c>
      <c r="AC113" s="16">
        <f t="shared" si="25"/>
        <v>307865.3913162953</v>
      </c>
      <c r="AD113" s="2" t="s">
        <v>35</v>
      </c>
    </row>
    <row r="114" spans="1:29" ht="15" customHeight="1">
      <c r="A114" s="22" t="s">
        <v>13</v>
      </c>
      <c r="B114" s="16">
        <f t="shared" si="26"/>
        <v>312633.9241824042</v>
      </c>
      <c r="C114" s="16">
        <f t="shared" si="26"/>
        <v>79140.75244793351</v>
      </c>
      <c r="D114" s="16">
        <f t="shared" si="26"/>
        <v>9089.843243443194</v>
      </c>
      <c r="E114" s="16">
        <f t="shared" si="26"/>
        <v>91152.63437310659</v>
      </c>
      <c r="F114" s="16">
        <f t="shared" si="26"/>
        <v>89048.51320085095</v>
      </c>
      <c r="G114" s="16">
        <f t="shared" si="26"/>
        <v>118677.42753685435</v>
      </c>
      <c r="H114" s="16">
        <f t="shared" si="26"/>
        <v>114015.89458026049</v>
      </c>
      <c r="I114" s="16"/>
      <c r="J114" s="16"/>
      <c r="K114" s="16">
        <f t="shared" si="26"/>
        <v>8653.88220786919</v>
      </c>
      <c r="L114" s="16">
        <f t="shared" si="26"/>
        <v>846.3160512904741</v>
      </c>
      <c r="M114" s="16">
        <f t="shared" si="26"/>
        <v>1566.2384553152185</v>
      </c>
      <c r="N114" s="16">
        <f t="shared" si="26"/>
        <v>3407.6852716625795</v>
      </c>
      <c r="O114" s="16">
        <f t="shared" si="26"/>
        <v>1326.484008714703</v>
      </c>
      <c r="P114" s="16">
        <f t="shared" si="26"/>
        <v>47866.164025787104</v>
      </c>
      <c r="Q114" s="16">
        <f t="shared" si="26"/>
        <v>49115.488110426406</v>
      </c>
      <c r="R114" s="16">
        <f t="shared" si="26"/>
        <v>479734.5354485167</v>
      </c>
      <c r="S114" s="16">
        <f t="shared" si="26"/>
        <v>593161.1386289555</v>
      </c>
      <c r="T114" s="16">
        <f t="shared" si="26"/>
        <v>511683.1793205445</v>
      </c>
      <c r="U114" s="16">
        <f t="shared" si="26"/>
        <v>310425.89792400674</v>
      </c>
      <c r="V114" s="16">
        <f t="shared" si="26"/>
        <v>893532.3686719697</v>
      </c>
      <c r="W114" s="16"/>
      <c r="X114" s="16">
        <f t="shared" si="25"/>
        <v>300315.45592047326</v>
      </c>
      <c r="Y114" s="16">
        <f t="shared" si="25"/>
        <v>326887</v>
      </c>
      <c r="Z114" s="16">
        <f t="shared" si="25"/>
        <v>69029.2200838331</v>
      </c>
      <c r="AA114" s="16">
        <f t="shared" si="25"/>
        <v>159916.25181976886</v>
      </c>
      <c r="AB114" s="16">
        <f t="shared" si="25"/>
        <v>40564.8594796221</v>
      </c>
      <c r="AC114" s="16">
        <f t="shared" si="25"/>
        <v>51569.69304407551</v>
      </c>
    </row>
    <row r="115" spans="1:29" ht="15" customHeight="1">
      <c r="A115" s="22" t="s">
        <v>10</v>
      </c>
      <c r="B115" s="16">
        <f>B33/B$83*100</f>
        <v>4630201.614246176</v>
      </c>
      <c r="C115" s="16">
        <f>C33/C$83*100</f>
        <v>5124699.063175084</v>
      </c>
      <c r="D115" s="16">
        <f>D33/D$83*100</f>
        <v>2678611.5339655555</v>
      </c>
      <c r="E115" s="16"/>
      <c r="F115" s="16">
        <f>F33/F$83*100</f>
        <v>4226465.057795388</v>
      </c>
      <c r="G115" s="16">
        <f>G33/G$83*100</f>
        <v>6419537.274908972</v>
      </c>
      <c r="H115" s="16">
        <f>H33/H$83*100</f>
        <v>6790222.542745936</v>
      </c>
      <c r="I115" s="16">
        <f>I33/I$83*100</f>
        <v>6071179.680890646</v>
      </c>
      <c r="J115" s="16">
        <f>J33/J$83*100</f>
        <v>6598400.898600357</v>
      </c>
      <c r="K115" s="16">
        <f t="shared" si="26"/>
        <v>6437689.594391938</v>
      </c>
      <c r="L115" s="16">
        <f t="shared" si="26"/>
        <v>7173958.494392627</v>
      </c>
      <c r="M115" s="16">
        <f t="shared" si="26"/>
        <v>7954435.035191877</v>
      </c>
      <c r="N115" s="16">
        <f t="shared" si="26"/>
        <v>11273611.0150394</v>
      </c>
      <c r="O115" s="16">
        <f t="shared" si="26"/>
        <v>11155482.060730288</v>
      </c>
      <c r="P115" s="16">
        <f t="shared" si="26"/>
        <v>11960612.094014317</v>
      </c>
      <c r="Q115" s="16">
        <f t="shared" si="26"/>
        <v>7754831.109840992</v>
      </c>
      <c r="R115" s="16">
        <f t="shared" si="26"/>
        <v>10064953.281712892</v>
      </c>
      <c r="S115" s="16">
        <f t="shared" si="26"/>
        <v>12118576.492589124</v>
      </c>
      <c r="T115" s="16">
        <f t="shared" si="26"/>
        <v>10055994.736151334</v>
      </c>
      <c r="U115" s="16">
        <f t="shared" si="26"/>
        <v>10773063.189379038</v>
      </c>
      <c r="V115" s="16">
        <f t="shared" si="26"/>
        <v>11291502.58587885</v>
      </c>
      <c r="W115" s="16"/>
      <c r="X115" s="16"/>
      <c r="Y115" s="16">
        <f t="shared" si="25"/>
        <v>3143.851</v>
      </c>
      <c r="Z115" s="16">
        <f t="shared" si="25"/>
        <v>0</v>
      </c>
      <c r="AA115" s="16">
        <f t="shared" si="25"/>
        <v>0</v>
      </c>
      <c r="AB115" s="16">
        <f t="shared" si="25"/>
        <v>0</v>
      </c>
      <c r="AC115" s="16">
        <f t="shared" si="25"/>
        <v>0</v>
      </c>
    </row>
    <row r="116" spans="1:29" ht="15" customHeight="1">
      <c r="A116" s="22" t="s">
        <v>21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>
        <f t="shared" si="25"/>
        <v>0</v>
      </c>
      <c r="Z116" s="16">
        <f t="shared" si="25"/>
        <v>0</v>
      </c>
      <c r="AA116" s="16">
        <f t="shared" si="25"/>
        <v>0</v>
      </c>
      <c r="AB116" s="16">
        <f t="shared" si="25"/>
        <v>0</v>
      </c>
      <c r="AC116" s="16">
        <f t="shared" si="25"/>
        <v>0</v>
      </c>
    </row>
    <row r="117" spans="1:29" ht="15" customHeight="1">
      <c r="A117" s="22" t="s">
        <v>22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>
        <f>W35/W$83*100</f>
        <v>23945.771837465556</v>
      </c>
      <c r="X117" s="16">
        <f>X35/X$83*100</f>
        <v>43151.36014007825</v>
      </c>
      <c r="Y117" s="16">
        <f t="shared" si="25"/>
        <v>0</v>
      </c>
      <c r="Z117" s="16">
        <f t="shared" si="25"/>
        <v>63310.94154039264</v>
      </c>
      <c r="AA117" s="16">
        <f t="shared" si="25"/>
        <v>32126.73959026886</v>
      </c>
      <c r="AB117" s="16">
        <f t="shared" si="25"/>
        <v>33043.8404038485</v>
      </c>
      <c r="AC117" s="16">
        <f t="shared" si="25"/>
        <v>11006.398295887815</v>
      </c>
    </row>
    <row r="118" spans="1:29" ht="15" customHeight="1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8" ht="15" customHeight="1">
      <c r="A119" s="51" t="s">
        <v>44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9" ht="15" customHeight="1">
      <c r="A120" s="49" t="s">
        <v>43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0"/>
      <c r="M120" s="30"/>
      <c r="N120" s="30"/>
      <c r="O120" s="30"/>
      <c r="P120" s="30"/>
      <c r="Q120" s="30"/>
      <c r="R120" s="30"/>
      <c r="S120" s="30"/>
      <c r="T120" s="30"/>
      <c r="U120" s="1"/>
      <c r="V120" s="1"/>
      <c r="AC120" s="2" t="s">
        <v>35</v>
      </c>
    </row>
    <row r="121" spans="1:22" ht="15" customHeight="1">
      <c r="A121" s="50" t="s">
        <v>32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0"/>
      <c r="Q121" s="30"/>
      <c r="R121" s="30"/>
      <c r="S121" s="30"/>
      <c r="T121" s="30"/>
      <c r="U121" s="1"/>
      <c r="V121" s="1"/>
    </row>
    <row r="122" ht="15" customHeight="1">
      <c r="A122" s="50" t="s">
        <v>42</v>
      </c>
    </row>
    <row r="123" ht="15" customHeight="1"/>
    <row r="124" ht="15" customHeight="1"/>
    <row r="125" ht="15" customHeight="1"/>
    <row r="126" spans="1:29" ht="15" customHeight="1">
      <c r="A126" s="52" t="s">
        <v>36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1:29" ht="15" customHeight="1">
      <c r="A127" s="53" t="s">
        <v>3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</row>
    <row r="128" spans="1:13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29" ht="15" customHeight="1">
      <c r="A129" s="5" t="s">
        <v>1</v>
      </c>
      <c r="B129" s="6"/>
      <c r="C129" s="6">
        <v>1981</v>
      </c>
      <c r="D129" s="6">
        <v>1982</v>
      </c>
      <c r="E129" s="6">
        <v>1983</v>
      </c>
      <c r="F129" s="6">
        <v>1984</v>
      </c>
      <c r="G129" s="6">
        <v>1985</v>
      </c>
      <c r="H129" s="6">
        <v>1986</v>
      </c>
      <c r="I129" s="6">
        <v>1987</v>
      </c>
      <c r="J129" s="6">
        <v>1988</v>
      </c>
      <c r="K129" s="6">
        <v>1989</v>
      </c>
      <c r="L129" s="6">
        <v>1990</v>
      </c>
      <c r="M129" s="6">
        <v>1991</v>
      </c>
      <c r="N129" s="6">
        <v>1992</v>
      </c>
      <c r="O129" s="6">
        <v>1993</v>
      </c>
      <c r="P129" s="6">
        <v>1994</v>
      </c>
      <c r="Q129" s="6">
        <v>1995</v>
      </c>
      <c r="R129" s="6">
        <v>1996</v>
      </c>
      <c r="S129" s="6">
        <v>1997</v>
      </c>
      <c r="T129" s="7">
        <v>1998</v>
      </c>
      <c r="U129" s="6">
        <v>1999</v>
      </c>
      <c r="V129" s="7">
        <v>2000</v>
      </c>
      <c r="W129" s="6">
        <v>2001</v>
      </c>
      <c r="X129" s="7">
        <v>2002</v>
      </c>
      <c r="Y129" s="7">
        <v>2003</v>
      </c>
      <c r="Z129" s="7">
        <v>2004</v>
      </c>
      <c r="AA129" s="7">
        <v>2005</v>
      </c>
      <c r="AB129" s="7">
        <v>2006</v>
      </c>
      <c r="AC129" s="7">
        <v>2007</v>
      </c>
    </row>
    <row r="130" spans="1:22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9" s="13" customFormat="1" ht="15" customHeight="1">
      <c r="A131" s="37" t="s">
        <v>18</v>
      </c>
      <c r="B131" s="38"/>
      <c r="C131" s="32">
        <f>((C89/B89)-1)*100</f>
        <v>22.22149398637039</v>
      </c>
      <c r="D131" s="32">
        <f>((D89/C89)-1)*100</f>
        <v>-17.06570748039796</v>
      </c>
      <c r="E131" s="32">
        <f aca="true" t="shared" si="27" ref="E131:AC131">((E89/D89)-1)*100</f>
        <v>-9.459794983999469</v>
      </c>
      <c r="F131" s="32">
        <f t="shared" si="27"/>
        <v>-9.832489586851045</v>
      </c>
      <c r="G131" s="32">
        <f t="shared" si="27"/>
        <v>22.600333130667227</v>
      </c>
      <c r="H131" s="32">
        <f t="shared" si="27"/>
        <v>1.5002693108765008</v>
      </c>
      <c r="I131" s="32">
        <f t="shared" si="27"/>
        <v>-7.265841946819551</v>
      </c>
      <c r="J131" s="32">
        <f t="shared" si="27"/>
        <v>7.767864521036771</v>
      </c>
      <c r="K131" s="32">
        <f t="shared" si="27"/>
        <v>10.507700352274707</v>
      </c>
      <c r="L131" s="32">
        <f t="shared" si="27"/>
        <v>4.230741157361528</v>
      </c>
      <c r="M131" s="32">
        <f t="shared" si="27"/>
        <v>11.989440181267575</v>
      </c>
      <c r="N131" s="32">
        <f t="shared" si="27"/>
        <v>30.4975338592389</v>
      </c>
      <c r="O131" s="32">
        <f t="shared" si="27"/>
        <v>-0.12941103617007954</v>
      </c>
      <c r="P131" s="32">
        <f t="shared" si="27"/>
        <v>7.656076815034574</v>
      </c>
      <c r="Q131" s="32">
        <f t="shared" si="27"/>
        <v>-26.823874797935275</v>
      </c>
      <c r="R131" s="32">
        <f t="shared" si="27"/>
        <v>14.156039339398996</v>
      </c>
      <c r="S131" s="32">
        <f t="shared" si="27"/>
        <v>18.570346274407324</v>
      </c>
      <c r="T131" s="32">
        <f t="shared" si="27"/>
        <v>15.459146168769333</v>
      </c>
      <c r="U131" s="32">
        <f t="shared" si="27"/>
        <v>6.364602175495149</v>
      </c>
      <c r="V131" s="32">
        <f t="shared" si="27"/>
        <v>12.449667365519401</v>
      </c>
      <c r="W131" s="32">
        <f t="shared" si="27"/>
        <v>-39.49704492126471</v>
      </c>
      <c r="X131" s="32">
        <f>((X89/W89)-1)*100</f>
        <v>1.9262755361955097</v>
      </c>
      <c r="Y131" s="32">
        <f t="shared" si="27"/>
        <v>2.9159061713686762</v>
      </c>
      <c r="Z131" s="32">
        <f t="shared" si="27"/>
        <v>3.8218232775977246</v>
      </c>
      <c r="AA131" s="32">
        <f t="shared" si="27"/>
        <v>2.868091043137433</v>
      </c>
      <c r="AB131" s="32">
        <f t="shared" si="27"/>
        <v>5.257100652338176</v>
      </c>
      <c r="AC131" s="32">
        <f t="shared" si="27"/>
        <v>1.792683180999366</v>
      </c>
    </row>
    <row r="132" spans="1:29" ht="15" customHeight="1">
      <c r="A132" s="39" t="s">
        <v>4</v>
      </c>
      <c r="B132" s="40"/>
      <c r="C132" s="33">
        <f>((C90/B90)-1)*100</f>
        <v>-36.762603151307914</v>
      </c>
      <c r="D132" s="33">
        <f aca="true" t="shared" si="28" ref="D132:AC142">((D90/C90)-1)*100</f>
        <v>-16.973676794933855</v>
      </c>
      <c r="E132" s="33">
        <f t="shared" si="28"/>
        <v>-6.398361773679085</v>
      </c>
      <c r="F132" s="33">
        <f t="shared" si="28"/>
        <v>-46.09794637416923</v>
      </c>
      <c r="G132" s="33">
        <f t="shared" si="28"/>
        <v>-14.037171276602024</v>
      </c>
      <c r="H132" s="33">
        <f t="shared" si="28"/>
        <v>12.340846632967995</v>
      </c>
      <c r="I132" s="33">
        <f t="shared" si="28"/>
        <v>-9.569027488738636</v>
      </c>
      <c r="J132" s="33">
        <f t="shared" si="28"/>
        <v>29.4701705975009</v>
      </c>
      <c r="K132" s="33">
        <f t="shared" si="28"/>
        <v>25.01372286589931</v>
      </c>
      <c r="L132" s="33">
        <f t="shared" si="28"/>
        <v>34.683286731648536</v>
      </c>
      <c r="M132" s="33">
        <f t="shared" si="28"/>
        <v>30.810366211352868</v>
      </c>
      <c r="N132" s="33">
        <f t="shared" si="28"/>
        <v>37.66066625138858</v>
      </c>
      <c r="O132" s="33">
        <f t="shared" si="28"/>
        <v>-5.022520702924549</v>
      </c>
      <c r="P132" s="33">
        <f t="shared" si="28"/>
        <v>5.200237274186503</v>
      </c>
      <c r="Q132" s="33">
        <f t="shared" si="28"/>
        <v>-13.553686408425614</v>
      </c>
      <c r="R132" s="33">
        <f t="shared" si="28"/>
        <v>2.0687704734897894</v>
      </c>
      <c r="S132" s="33">
        <f t="shared" si="28"/>
        <v>22.341726011238915</v>
      </c>
      <c r="T132" s="33">
        <f t="shared" si="28"/>
        <v>14.816071955393806</v>
      </c>
      <c r="U132" s="33">
        <f t="shared" si="28"/>
        <v>10.650079748756735</v>
      </c>
      <c r="V132" s="33">
        <f t="shared" si="28"/>
        <v>36.96947666900125</v>
      </c>
      <c r="W132" s="33">
        <f t="shared" si="28"/>
        <v>4.76469987754502</v>
      </c>
      <c r="X132" s="33">
        <f t="shared" si="28"/>
        <v>3.46490897404661</v>
      </c>
      <c r="Y132" s="33">
        <f t="shared" si="28"/>
        <v>0.18025305641762301</v>
      </c>
      <c r="Z132" s="33">
        <f t="shared" si="28"/>
        <v>6.778623201432721</v>
      </c>
      <c r="AA132" s="33">
        <f t="shared" si="28"/>
        <v>3.9419080109543314</v>
      </c>
      <c r="AB132" s="33">
        <f t="shared" si="28"/>
        <v>2.5350144110458883</v>
      </c>
      <c r="AC132" s="33">
        <f t="shared" si="28"/>
        <v>8.049877772686731</v>
      </c>
    </row>
    <row r="133" spans="1:29" ht="15" customHeight="1">
      <c r="A133" s="39" t="s">
        <v>5</v>
      </c>
      <c r="B133" s="40"/>
      <c r="C133" s="33">
        <f>((C91/B91)-1)*100</f>
        <v>-2.6834436720939547</v>
      </c>
      <c r="D133" s="33">
        <f t="shared" si="28"/>
        <v>-29.200291820484694</v>
      </c>
      <c r="E133" s="33">
        <f t="shared" si="28"/>
        <v>-13.383753049474556</v>
      </c>
      <c r="F133" s="33">
        <f t="shared" si="28"/>
        <v>1.6152260484949776</v>
      </c>
      <c r="G133" s="33">
        <f t="shared" si="28"/>
        <v>-20.259112575322845</v>
      </c>
      <c r="H133" s="33">
        <f t="shared" si="28"/>
        <v>38.703877205026835</v>
      </c>
      <c r="I133" s="33">
        <f t="shared" si="28"/>
        <v>-42.48584323802057</v>
      </c>
      <c r="J133" s="33">
        <f t="shared" si="28"/>
        <v>45.618268948610165</v>
      </c>
      <c r="K133" s="33">
        <f t="shared" si="28"/>
        <v>91.95341319707777</v>
      </c>
      <c r="L133" s="33">
        <f t="shared" si="28"/>
        <v>25.741624176701784</v>
      </c>
      <c r="M133" s="33">
        <f t="shared" si="28"/>
        <v>12.84970918771462</v>
      </c>
      <c r="N133" s="33">
        <f t="shared" si="28"/>
        <v>34.340715022272846</v>
      </c>
      <c r="O133" s="33">
        <f t="shared" si="28"/>
        <v>-22.34567075917193</v>
      </c>
      <c r="P133" s="33">
        <f t="shared" si="28"/>
        <v>2.144892869707471</v>
      </c>
      <c r="Q133" s="33">
        <f t="shared" si="28"/>
        <v>-24.511418718286173</v>
      </c>
      <c r="R133" s="33">
        <f t="shared" si="28"/>
        <v>-4.992407010815459</v>
      </c>
      <c r="S133" s="33">
        <f t="shared" si="28"/>
        <v>5.138678896435067</v>
      </c>
      <c r="T133" s="33">
        <f t="shared" si="28"/>
        <v>86.72784514586253</v>
      </c>
      <c r="U133" s="33">
        <f t="shared" si="28"/>
        <v>-7.875710273935688</v>
      </c>
      <c r="V133" s="33">
        <f t="shared" si="28"/>
        <v>1.360605495455114</v>
      </c>
      <c r="W133" s="33">
        <f t="shared" si="28"/>
        <v>0.976731663874375</v>
      </c>
      <c r="X133" s="33">
        <f t="shared" si="28"/>
        <v>7.881769705411723</v>
      </c>
      <c r="Y133" s="33">
        <f t="shared" si="28"/>
        <v>14.888300401707832</v>
      </c>
      <c r="Z133" s="33">
        <f t="shared" si="28"/>
        <v>46.44380181080241</v>
      </c>
      <c r="AA133" s="33">
        <f t="shared" si="28"/>
        <v>-11.289267289535532</v>
      </c>
      <c r="AB133" s="33">
        <f t="shared" si="28"/>
        <v>5.641088940139549</v>
      </c>
      <c r="AC133" s="33">
        <f t="shared" si="28"/>
        <v>3.5372729708265327</v>
      </c>
    </row>
    <row r="134" spans="1:29" ht="15" customHeight="1">
      <c r="A134" s="39" t="s">
        <v>6</v>
      </c>
      <c r="B134" s="40"/>
      <c r="C134" s="33">
        <f>((C92/B92)-1)*100</f>
        <v>-5.007421136640966</v>
      </c>
      <c r="D134" s="33">
        <f t="shared" si="28"/>
        <v>48.878607135063</v>
      </c>
      <c r="E134" s="33">
        <f t="shared" si="28"/>
        <v>41.59800254272401</v>
      </c>
      <c r="F134" s="33">
        <f t="shared" si="28"/>
        <v>291.7946997864691</v>
      </c>
      <c r="G134" s="33">
        <f t="shared" si="28"/>
        <v>0.8373794702486004</v>
      </c>
      <c r="H134" s="33">
        <f t="shared" si="28"/>
        <v>64.8367879860241</v>
      </c>
      <c r="I134" s="33">
        <f t="shared" si="28"/>
        <v>-30.822417376153577</v>
      </c>
      <c r="J134" s="33">
        <f t="shared" si="28"/>
        <v>17.49396868095332</v>
      </c>
      <c r="K134" s="33">
        <f t="shared" si="28"/>
        <v>-59.12172055462538</v>
      </c>
      <c r="L134" s="33">
        <f t="shared" si="28"/>
        <v>-59.82463509356762</v>
      </c>
      <c r="M134" s="33">
        <f t="shared" si="28"/>
        <v>-43.4649056185738</v>
      </c>
      <c r="N134" s="33">
        <f t="shared" si="28"/>
        <v>51.857259102347044</v>
      </c>
      <c r="O134" s="33">
        <f t="shared" si="28"/>
        <v>-14.795912471954974</v>
      </c>
      <c r="P134" s="33">
        <f t="shared" si="28"/>
        <v>272.86927913414496</v>
      </c>
      <c r="Q134" s="33">
        <f t="shared" si="28"/>
        <v>19.608546409530092</v>
      </c>
      <c r="R134" s="33">
        <f t="shared" si="28"/>
        <v>6.150574272525722</v>
      </c>
      <c r="S134" s="33">
        <f t="shared" si="28"/>
        <v>-9.199840058748954</v>
      </c>
      <c r="T134" s="33">
        <f t="shared" si="28"/>
        <v>26.943663253424365</v>
      </c>
      <c r="U134" s="33">
        <f t="shared" si="28"/>
        <v>-14.955684670987758</v>
      </c>
      <c r="V134" s="33">
        <f t="shared" si="28"/>
        <v>4.958256253114102</v>
      </c>
      <c r="W134" s="33">
        <f t="shared" si="28"/>
        <v>-21.849661076105875</v>
      </c>
      <c r="X134" s="33">
        <f t="shared" si="28"/>
        <v>-57.530169178445355</v>
      </c>
      <c r="Y134" s="33">
        <f t="shared" si="28"/>
        <v>2.8967481479080126</v>
      </c>
      <c r="Z134" s="33">
        <f t="shared" si="28"/>
        <v>69.24670392578666</v>
      </c>
      <c r="AA134" s="33">
        <f t="shared" si="28"/>
        <v>15.535690436101879</v>
      </c>
      <c r="AB134" s="33">
        <f t="shared" si="28"/>
        <v>3.572233633698918</v>
      </c>
      <c r="AC134" s="33">
        <f t="shared" si="28"/>
        <v>-5.538256098058881</v>
      </c>
    </row>
    <row r="135" spans="1:29" ht="15" customHeight="1">
      <c r="A135" s="39" t="s">
        <v>7</v>
      </c>
      <c r="B135" s="40"/>
      <c r="C135" s="33">
        <f>((C93/B93)-1)*100</f>
        <v>-11.542640721115283</v>
      </c>
      <c r="D135" s="33">
        <f t="shared" si="28"/>
        <v>-28.161826562716875</v>
      </c>
      <c r="E135" s="33">
        <f t="shared" si="28"/>
        <v>-41.37472087760107</v>
      </c>
      <c r="F135" s="33">
        <f t="shared" si="28"/>
        <v>-73.75028178443948</v>
      </c>
      <c r="G135" s="33">
        <f t="shared" si="28"/>
        <v>129.60882199368115</v>
      </c>
      <c r="H135" s="33">
        <f t="shared" si="28"/>
        <v>-70.40682089021493</v>
      </c>
      <c r="I135" s="33">
        <f t="shared" si="28"/>
        <v>-52.34039521808024</v>
      </c>
      <c r="J135" s="33">
        <f t="shared" si="28"/>
        <v>99.97416440129936</v>
      </c>
      <c r="K135" s="33">
        <f t="shared" si="28"/>
        <v>78.316392334723</v>
      </c>
      <c r="L135" s="33">
        <f t="shared" si="28"/>
        <v>20.02773507482778</v>
      </c>
      <c r="M135" s="33">
        <f t="shared" si="28"/>
        <v>34.374727939318106</v>
      </c>
      <c r="N135" s="33">
        <f t="shared" si="28"/>
        <v>112.24179315803964</v>
      </c>
      <c r="O135" s="33">
        <f t="shared" si="28"/>
        <v>13.40190327974733</v>
      </c>
      <c r="P135" s="33">
        <f t="shared" si="28"/>
        <v>2.2128086571228334</v>
      </c>
      <c r="Q135" s="33">
        <f t="shared" si="28"/>
        <v>-10.318519267761816</v>
      </c>
      <c r="R135" s="33">
        <f t="shared" si="28"/>
        <v>-69.66844705889895</v>
      </c>
      <c r="S135" s="33">
        <f t="shared" si="28"/>
        <v>-8.811364911850406</v>
      </c>
      <c r="T135" s="33">
        <f t="shared" si="28"/>
        <v>-69.55491810447184</v>
      </c>
      <c r="U135" s="33">
        <f t="shared" si="28"/>
        <v>234.71161066535382</v>
      </c>
      <c r="V135" s="33">
        <f t="shared" si="28"/>
        <v>12.82682781618063</v>
      </c>
      <c r="W135" s="33">
        <f t="shared" si="28"/>
        <v>-16.845862159688487</v>
      </c>
      <c r="X135" s="33">
        <f t="shared" si="28"/>
        <v>22.137024279494266</v>
      </c>
      <c r="Y135" s="33">
        <f t="shared" si="28"/>
        <v>-7.997755983790055</v>
      </c>
      <c r="Z135" s="33">
        <f t="shared" si="28"/>
        <v>16.53402260938175</v>
      </c>
      <c r="AA135" s="33">
        <f t="shared" si="28"/>
        <v>12.18730997552775</v>
      </c>
      <c r="AB135" s="33">
        <f t="shared" si="28"/>
        <v>-7.3779366897445575</v>
      </c>
      <c r="AC135" s="33">
        <f t="shared" si="28"/>
        <v>15.459761319675724</v>
      </c>
    </row>
    <row r="136" spans="1:29" ht="15" customHeight="1">
      <c r="A136" s="39" t="s">
        <v>8</v>
      </c>
      <c r="B136" s="40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ht="15" customHeight="1">
      <c r="A137" s="39" t="s">
        <v>15</v>
      </c>
      <c r="B137" s="40"/>
      <c r="C137" s="33">
        <f>((C95/B95)-1)*100</f>
        <v>30.93894446413088</v>
      </c>
      <c r="D137" s="33">
        <f t="shared" si="28"/>
        <v>-17.753056123430987</v>
      </c>
      <c r="E137" s="33">
        <f t="shared" si="28"/>
        <v>28.248431332474546</v>
      </c>
      <c r="F137" s="33">
        <f t="shared" si="28"/>
        <v>4.139192018027216</v>
      </c>
      <c r="G137" s="33">
        <f t="shared" si="28"/>
        <v>-5.233074928779513</v>
      </c>
      <c r="H137" s="33">
        <f t="shared" si="28"/>
        <v>-3.228104427763523</v>
      </c>
      <c r="I137" s="33">
        <f t="shared" si="28"/>
        <v>3.9143703349212133</v>
      </c>
      <c r="J137" s="33">
        <f t="shared" si="28"/>
        <v>15.726760628488567</v>
      </c>
      <c r="K137" s="33">
        <f t="shared" si="28"/>
        <v>1.3510444624284412</v>
      </c>
      <c r="L137" s="33">
        <f t="shared" si="28"/>
        <v>9.603836083324424</v>
      </c>
      <c r="M137" s="33">
        <f t="shared" si="28"/>
        <v>-0.2621895463015278</v>
      </c>
      <c r="N137" s="33">
        <f t="shared" si="28"/>
        <v>3.4192413831563906</v>
      </c>
      <c r="O137" s="33">
        <f t="shared" si="28"/>
        <v>-7.252238341800044</v>
      </c>
      <c r="P137" s="33">
        <f t="shared" si="28"/>
        <v>7.525884742719802</v>
      </c>
      <c r="Q137" s="33">
        <f t="shared" si="28"/>
        <v>-0.8119639090298114</v>
      </c>
      <c r="R137" s="33">
        <f t="shared" si="28"/>
        <v>-6.164998214146444</v>
      </c>
      <c r="S137" s="33">
        <f t="shared" si="28"/>
        <v>16.228160172583394</v>
      </c>
      <c r="T137" s="33">
        <f t="shared" si="28"/>
        <v>6.6359696312017435</v>
      </c>
      <c r="U137" s="33">
        <f t="shared" si="28"/>
        <v>7.027421117278476</v>
      </c>
      <c r="V137" s="33">
        <f t="shared" si="28"/>
        <v>14.756549622548043</v>
      </c>
      <c r="W137" s="33">
        <f t="shared" si="28"/>
        <v>2.1375138886915668</v>
      </c>
      <c r="X137" s="33">
        <f t="shared" si="28"/>
        <v>-3.172860740923422</v>
      </c>
      <c r="Y137" s="33">
        <f t="shared" si="28"/>
        <v>8.197904687553436</v>
      </c>
      <c r="Z137" s="33">
        <f t="shared" si="28"/>
        <v>-0.0060045799765706676</v>
      </c>
      <c r="AA137" s="33">
        <f t="shared" si="28"/>
        <v>8.532912553054373</v>
      </c>
      <c r="AB137" s="33">
        <f t="shared" si="28"/>
        <v>7.071425840978018</v>
      </c>
      <c r="AC137" s="33">
        <f t="shared" si="28"/>
        <v>-1.448691746846531</v>
      </c>
    </row>
    <row r="138" spans="1:29" ht="15" customHeight="1">
      <c r="A138" s="39" t="s">
        <v>9</v>
      </c>
      <c r="B138" s="40"/>
      <c r="C138" s="33">
        <f>((C96/B96)-1)*100</f>
        <v>130.16474573824377</v>
      </c>
      <c r="D138" s="33">
        <f t="shared" si="28"/>
        <v>29.397459529002077</v>
      </c>
      <c r="E138" s="33">
        <f t="shared" si="28"/>
        <v>-47.59275219034064</v>
      </c>
      <c r="F138" s="33">
        <f t="shared" si="28"/>
        <v>-55.75141842309807</v>
      </c>
      <c r="G138" s="33">
        <f t="shared" si="28"/>
        <v>-94.0201602709595</v>
      </c>
      <c r="H138" s="33">
        <f t="shared" si="28"/>
        <v>-22.477310766354407</v>
      </c>
      <c r="I138" s="33">
        <f t="shared" si="28"/>
        <v>459.6349757693561</v>
      </c>
      <c r="J138" s="41" t="s">
        <v>46</v>
      </c>
      <c r="K138" s="33">
        <f t="shared" si="28"/>
        <v>21.817391267117635</v>
      </c>
      <c r="L138" s="33">
        <f t="shared" si="28"/>
        <v>-5.6192960970221195</v>
      </c>
      <c r="M138" s="33">
        <f t="shared" si="28"/>
        <v>42.193349686568915</v>
      </c>
      <c r="N138" s="33">
        <f t="shared" si="28"/>
        <v>-87.18059808494544</v>
      </c>
      <c r="O138" s="33">
        <f t="shared" si="28"/>
        <v>9.824858980079544</v>
      </c>
      <c r="P138" s="33">
        <f t="shared" si="28"/>
        <v>180.8793600822453</v>
      </c>
      <c r="Q138" s="33">
        <f t="shared" si="28"/>
        <v>-91.11946775350356</v>
      </c>
      <c r="R138" s="33">
        <f t="shared" si="28"/>
        <v>-89.4505479274402</v>
      </c>
      <c r="S138" s="33">
        <f t="shared" si="28"/>
        <v>31.658302608345856</v>
      </c>
      <c r="T138" s="33">
        <f t="shared" si="28"/>
        <v>67.32113300785842</v>
      </c>
      <c r="U138" s="33">
        <f t="shared" si="28"/>
        <v>-100</v>
      </c>
      <c r="V138" s="33"/>
      <c r="W138" s="33"/>
      <c r="X138" s="33">
        <f t="shared" si="28"/>
        <v>-100</v>
      </c>
      <c r="Y138" s="33"/>
      <c r="Z138" s="33"/>
      <c r="AA138" s="33">
        <f t="shared" si="28"/>
        <v>-89.83076327041303</v>
      </c>
      <c r="AB138" s="33">
        <f t="shared" si="28"/>
        <v>-9.754445816224566</v>
      </c>
      <c r="AC138" s="41" t="s">
        <v>46</v>
      </c>
    </row>
    <row r="139" spans="1:29" ht="15" customHeight="1">
      <c r="A139" s="39" t="s">
        <v>10</v>
      </c>
      <c r="B139" s="40"/>
      <c r="C139" s="33"/>
      <c r="D139" s="33"/>
      <c r="E139" s="33"/>
      <c r="F139" s="33"/>
      <c r="G139" s="33"/>
      <c r="H139" s="33"/>
      <c r="I139" s="33"/>
      <c r="J139" s="33"/>
      <c r="K139" s="33"/>
      <c r="L139" s="33">
        <f t="shared" si="28"/>
        <v>5.572741606751586</v>
      </c>
      <c r="M139" s="33">
        <f t="shared" si="28"/>
        <v>-0.150260713665884</v>
      </c>
      <c r="N139" s="33">
        <f t="shared" si="28"/>
        <v>164.85641523226238</v>
      </c>
      <c r="O139" s="33">
        <f t="shared" si="28"/>
        <v>1.5698505720945555</v>
      </c>
      <c r="P139" s="33">
        <f t="shared" si="28"/>
        <v>-1.6474387697578585</v>
      </c>
      <c r="Q139" s="33">
        <f t="shared" si="28"/>
        <v>-30.388741634711426</v>
      </c>
      <c r="R139" s="33">
        <f t="shared" si="28"/>
        <v>32.533331683292886</v>
      </c>
      <c r="S139" s="33">
        <f t="shared" si="28"/>
        <v>17.617501616022956</v>
      </c>
      <c r="T139" s="33">
        <f t="shared" si="28"/>
        <v>-18.91995545169124</v>
      </c>
      <c r="U139" s="33">
        <f t="shared" si="28"/>
        <v>7.997625616038517</v>
      </c>
      <c r="V139" s="33">
        <f t="shared" si="28"/>
        <v>6.749344975495597</v>
      </c>
      <c r="W139" s="33">
        <f t="shared" si="28"/>
        <v>-100</v>
      </c>
      <c r="X139" s="33"/>
      <c r="Y139" s="33"/>
      <c r="Z139" s="33"/>
      <c r="AA139" s="33"/>
      <c r="AB139" s="33"/>
      <c r="AC139" s="33"/>
    </row>
    <row r="140" spans="1:29" ht="15" customHeight="1">
      <c r="A140" s="39" t="s">
        <v>11</v>
      </c>
      <c r="B140" s="40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>
        <f t="shared" si="28"/>
        <v>19.437379396558583</v>
      </c>
      <c r="T140" s="41" t="s">
        <v>46</v>
      </c>
      <c r="U140" s="33">
        <f t="shared" si="28"/>
        <v>2.6604970087490187</v>
      </c>
      <c r="V140" s="33">
        <f t="shared" si="28"/>
        <v>23.284874513930443</v>
      </c>
      <c r="W140" s="33">
        <f t="shared" si="28"/>
        <v>8.88682851072813</v>
      </c>
      <c r="X140" s="33">
        <f t="shared" si="28"/>
        <v>1.5176517037235104</v>
      </c>
      <c r="Y140" s="33">
        <f t="shared" si="28"/>
        <v>6.2325552560383635</v>
      </c>
      <c r="Z140" s="33">
        <f t="shared" si="28"/>
        <v>-4.66603429315966</v>
      </c>
      <c r="AA140" s="33">
        <f t="shared" si="28"/>
        <v>9.063868487076432</v>
      </c>
      <c r="AB140" s="33">
        <f t="shared" si="28"/>
        <v>4.7389639441883125</v>
      </c>
      <c r="AC140" s="33">
        <f t="shared" si="28"/>
        <v>-3.7211040705132037</v>
      </c>
    </row>
    <row r="141" spans="1:29" ht="15" customHeight="1">
      <c r="A141" s="39" t="s">
        <v>12</v>
      </c>
      <c r="B141" s="40"/>
      <c r="C141" s="33">
        <f>((C99/B99)-1)*100</f>
        <v>27.91028047474111</v>
      </c>
      <c r="D141" s="33">
        <f t="shared" si="28"/>
        <v>-27.19416077407576</v>
      </c>
      <c r="E141" s="33">
        <f t="shared" si="28"/>
        <v>12.436157379603596</v>
      </c>
      <c r="F141" s="33">
        <f t="shared" si="28"/>
        <v>11.078329559494172</v>
      </c>
      <c r="G141" s="33">
        <f t="shared" si="28"/>
        <v>60.5308388966769</v>
      </c>
      <c r="H141" s="33">
        <f t="shared" si="28"/>
        <v>8.697995756306366</v>
      </c>
      <c r="I141" s="33">
        <f t="shared" si="28"/>
        <v>-10.424374787430857</v>
      </c>
      <c r="J141" s="33">
        <f t="shared" si="28"/>
        <v>-39.95481555165832</v>
      </c>
      <c r="K141" s="33">
        <f t="shared" si="28"/>
        <v>-100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10"/>
      <c r="AC141" s="10"/>
    </row>
    <row r="142" spans="1:29" ht="15" customHeight="1">
      <c r="A142" s="39" t="s">
        <v>13</v>
      </c>
      <c r="B142" s="40"/>
      <c r="C142" s="33">
        <f>((C100/B100)-1)*100</f>
        <v>65.96714773001653</v>
      </c>
      <c r="D142" s="33">
        <f t="shared" si="28"/>
        <v>-80.29977500203259</v>
      </c>
      <c r="E142" s="33">
        <f t="shared" si="28"/>
        <v>-89.99229803674999</v>
      </c>
      <c r="F142" s="41" t="s">
        <v>46</v>
      </c>
      <c r="G142" s="33">
        <f t="shared" si="28"/>
        <v>-1.9063458493163488</v>
      </c>
      <c r="H142" s="33">
        <f t="shared" si="28"/>
        <v>24.69593520680182</v>
      </c>
      <c r="I142" s="33">
        <f t="shared" si="28"/>
        <v>-32.55150078178308</v>
      </c>
      <c r="J142" s="33">
        <f t="shared" si="28"/>
        <v>-100</v>
      </c>
      <c r="K142" s="33"/>
      <c r="L142" s="33"/>
      <c r="M142" s="33">
        <f t="shared" si="28"/>
        <v>-89.87874458273491</v>
      </c>
      <c r="N142" s="33">
        <f t="shared" si="28"/>
        <v>99.08612114130216</v>
      </c>
      <c r="O142" s="33">
        <f t="shared" si="28"/>
        <v>127.8420195431627</v>
      </c>
      <c r="P142" s="33">
        <f t="shared" si="28"/>
        <v>-60.9670261909218</v>
      </c>
      <c r="Q142" s="41" t="s">
        <v>46</v>
      </c>
      <c r="R142" s="33">
        <f t="shared" si="28"/>
        <v>8.600094440303696</v>
      </c>
      <c r="S142" s="41" t="s">
        <v>46</v>
      </c>
      <c r="T142" s="33">
        <f t="shared" si="28"/>
        <v>26.085205693616587</v>
      </c>
      <c r="U142" s="33">
        <f t="shared" si="28"/>
        <v>-13.463776696531982</v>
      </c>
      <c r="V142" s="33">
        <f t="shared" si="28"/>
        <v>-37.74945265291528</v>
      </c>
      <c r="W142" s="33">
        <f t="shared" si="28"/>
        <v>-100</v>
      </c>
      <c r="X142" s="33"/>
      <c r="Y142" s="33"/>
      <c r="Z142" s="33"/>
      <c r="AA142" s="33"/>
      <c r="AB142" s="10"/>
      <c r="AC142" s="10"/>
    </row>
    <row r="143" spans="1:29" ht="15" customHeight="1">
      <c r="A143" s="35"/>
      <c r="B143" s="40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10"/>
      <c r="AC143" s="10"/>
    </row>
    <row r="144" spans="1:29" s="13" customFormat="1" ht="15" customHeight="1">
      <c r="A144" s="37" t="s">
        <v>19</v>
      </c>
      <c r="B144" s="38"/>
      <c r="C144" s="32">
        <f aca="true" t="shared" si="29" ref="C144:AC144">((C102/B102)-1)*100</f>
        <v>22.22149398637039</v>
      </c>
      <c r="D144" s="32">
        <f t="shared" si="29"/>
        <v>-17.06570748039796</v>
      </c>
      <c r="E144" s="32">
        <f t="shared" si="29"/>
        <v>-9.459794983999469</v>
      </c>
      <c r="F144" s="32">
        <f t="shared" si="29"/>
        <v>-9.832489586851045</v>
      </c>
      <c r="G144" s="32">
        <f t="shared" si="29"/>
        <v>22.600333130667227</v>
      </c>
      <c r="H144" s="32">
        <f t="shared" si="29"/>
        <v>1.5002693108765008</v>
      </c>
      <c r="I144" s="32">
        <f t="shared" si="29"/>
        <v>-7.265841946819551</v>
      </c>
      <c r="J144" s="32">
        <f t="shared" si="29"/>
        <v>7.767864521036771</v>
      </c>
      <c r="K144" s="32">
        <f t="shared" si="29"/>
        <v>10.507677145549966</v>
      </c>
      <c r="L144" s="32">
        <f t="shared" si="29"/>
        <v>4.230763045923336</v>
      </c>
      <c r="M144" s="32">
        <f t="shared" si="29"/>
        <v>11.989444851166686</v>
      </c>
      <c r="N144" s="32">
        <f t="shared" si="29"/>
        <v>30.497528417562503</v>
      </c>
      <c r="O144" s="32">
        <f t="shared" si="29"/>
        <v>-0.12941103617007954</v>
      </c>
      <c r="P144" s="32">
        <f t="shared" si="29"/>
        <v>7.656076815034574</v>
      </c>
      <c r="Q144" s="32">
        <f t="shared" si="29"/>
        <v>-26.823874797935275</v>
      </c>
      <c r="R144" s="32">
        <f t="shared" si="29"/>
        <v>14.156039339398996</v>
      </c>
      <c r="S144" s="32">
        <f t="shared" si="29"/>
        <v>18.570346274407324</v>
      </c>
      <c r="T144" s="32">
        <f t="shared" si="29"/>
        <v>15.459146168769333</v>
      </c>
      <c r="U144" s="32">
        <f t="shared" si="29"/>
        <v>6.364602175495149</v>
      </c>
      <c r="V144" s="32">
        <f t="shared" si="29"/>
        <v>12.449667365519401</v>
      </c>
      <c r="W144" s="32">
        <f t="shared" si="29"/>
        <v>-39.49704492126471</v>
      </c>
      <c r="X144" s="32">
        <f t="shared" si="29"/>
        <v>1.9262755361955097</v>
      </c>
      <c r="Y144" s="32">
        <f t="shared" si="29"/>
        <v>2.9159061713687207</v>
      </c>
      <c r="Z144" s="32">
        <f t="shared" si="29"/>
        <v>3.82182327759768</v>
      </c>
      <c r="AA144" s="32">
        <f t="shared" si="29"/>
        <v>2.868091043137433</v>
      </c>
      <c r="AB144" s="32">
        <f t="shared" si="29"/>
        <v>5.257100652338176</v>
      </c>
      <c r="AC144" s="32">
        <f t="shared" si="29"/>
        <v>1.792683180999366</v>
      </c>
    </row>
    <row r="145" spans="1:29" ht="15" customHeight="1">
      <c r="A145" s="39" t="s">
        <v>27</v>
      </c>
      <c r="B145" s="40"/>
      <c r="C145" s="33">
        <f aca="true" t="shared" si="30" ref="C145:AC145">((C103/B103)-1)*100</f>
        <v>-4.331092099419386</v>
      </c>
      <c r="D145" s="33">
        <f t="shared" si="30"/>
        <v>-18.46436432956842</v>
      </c>
      <c r="E145" s="33">
        <f t="shared" si="30"/>
        <v>-17.905149034886513</v>
      </c>
      <c r="F145" s="33">
        <f t="shared" si="30"/>
        <v>-30.852392118548856</v>
      </c>
      <c r="G145" s="33">
        <f t="shared" si="30"/>
        <v>15.015512867503888</v>
      </c>
      <c r="H145" s="33">
        <f t="shared" si="30"/>
        <v>-7.258324390265825</v>
      </c>
      <c r="I145" s="33">
        <f t="shared" si="30"/>
        <v>3.5439841744859812</v>
      </c>
      <c r="J145" s="33">
        <f t="shared" si="30"/>
        <v>-4.559197018613991</v>
      </c>
      <c r="K145" s="33">
        <f t="shared" si="30"/>
        <v>27.450621838903857</v>
      </c>
      <c r="L145" s="33">
        <f t="shared" si="30"/>
        <v>5.865830258225202</v>
      </c>
      <c r="M145" s="33">
        <f t="shared" si="30"/>
        <v>12.970861859692363</v>
      </c>
      <c r="N145" s="33">
        <f t="shared" si="30"/>
        <v>18.126784013579766</v>
      </c>
      <c r="O145" s="33">
        <f t="shared" si="30"/>
        <v>6.934577614123105</v>
      </c>
      <c r="P145" s="33">
        <f t="shared" si="30"/>
        <v>6.3658866345004395</v>
      </c>
      <c r="Q145" s="33">
        <f t="shared" si="30"/>
        <v>0.6359190592668096</v>
      </c>
      <c r="R145" s="33">
        <f t="shared" si="30"/>
        <v>-10.410593236720834</v>
      </c>
      <c r="S145" s="33">
        <f t="shared" si="30"/>
        <v>11.453020908207812</v>
      </c>
      <c r="T145" s="33">
        <f t="shared" si="30"/>
        <v>-0.6609899920615447</v>
      </c>
      <c r="U145" s="33">
        <f t="shared" si="30"/>
        <v>4.499119926279893</v>
      </c>
      <c r="V145" s="33">
        <f t="shared" si="30"/>
        <v>6.281728683977561</v>
      </c>
      <c r="W145" s="33">
        <f t="shared" si="30"/>
        <v>12.319094090233285</v>
      </c>
      <c r="X145" s="33">
        <f t="shared" si="30"/>
        <v>6.279155932655756</v>
      </c>
      <c r="Y145" s="33">
        <f t="shared" si="30"/>
        <v>3.4285394695993565</v>
      </c>
      <c r="Z145" s="33">
        <f t="shared" si="30"/>
        <v>-0.37776701176114313</v>
      </c>
      <c r="AA145" s="33">
        <f t="shared" si="30"/>
        <v>7.755859156539713</v>
      </c>
      <c r="AB145" s="33">
        <f t="shared" si="30"/>
        <v>2.049073026181847</v>
      </c>
      <c r="AC145" s="33">
        <f t="shared" si="30"/>
        <v>3.982375337689037</v>
      </c>
    </row>
    <row r="146" spans="1:29" ht="15" customHeight="1">
      <c r="A146" s="42" t="s">
        <v>24</v>
      </c>
      <c r="B146" s="40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>
        <f aca="true" t="shared" si="31" ref="Y146:Y159">((Y104/X104)-1)*100</f>
        <v>2.1918207893026898</v>
      </c>
      <c r="Z146" s="33">
        <f aca="true" t="shared" si="32" ref="Z146:AC148">((Z104/Y104)-1)*100</f>
        <v>0.04379186097656085</v>
      </c>
      <c r="AA146" s="33">
        <f t="shared" si="32"/>
        <v>8.245965527888831</v>
      </c>
      <c r="AB146" s="33">
        <f t="shared" si="32"/>
        <v>0.39762859465251044</v>
      </c>
      <c r="AC146" s="33">
        <f t="shared" si="32"/>
        <v>4.396283544543733</v>
      </c>
    </row>
    <row r="147" spans="1:29" ht="15" customHeight="1">
      <c r="A147" s="42" t="s">
        <v>25</v>
      </c>
      <c r="B147" s="40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>
        <f t="shared" si="31"/>
        <v>48.92472201959788</v>
      </c>
      <c r="Z147" s="33">
        <f t="shared" si="32"/>
        <v>-8.051007225753526</v>
      </c>
      <c r="AA147" s="33">
        <f t="shared" si="32"/>
        <v>3.003912431654965</v>
      </c>
      <c r="AB147" s="33">
        <f t="shared" si="32"/>
        <v>13.165555029428756</v>
      </c>
      <c r="AC147" s="33">
        <f t="shared" si="32"/>
        <v>1.003699955193893</v>
      </c>
    </row>
    <row r="148" spans="1:29" ht="15" customHeight="1">
      <c r="A148" s="42" t="s">
        <v>26</v>
      </c>
      <c r="B148" s="40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>
        <f t="shared" si="31"/>
        <v>-3.7265693136792066</v>
      </c>
      <c r="Z148" s="33">
        <f t="shared" si="32"/>
        <v>-0.00737916876747402</v>
      </c>
      <c r="AA148" s="33">
        <f t="shared" si="32"/>
        <v>4.781884565000305</v>
      </c>
      <c r="AB148" s="33">
        <f t="shared" si="32"/>
        <v>16.259145022145493</v>
      </c>
      <c r="AC148" s="33">
        <f t="shared" si="32"/>
        <v>1.2400626245437474</v>
      </c>
    </row>
    <row r="149" spans="1:29" ht="15" customHeight="1">
      <c r="A149" s="39" t="s">
        <v>16</v>
      </c>
      <c r="B149" s="40"/>
      <c r="C149" s="33">
        <f>((C107/B107)-1)*100</f>
        <v>98.9032373879406</v>
      </c>
      <c r="D149" s="33">
        <f>((D107/C107)-1)*100</f>
        <v>-100</v>
      </c>
      <c r="E149" s="33"/>
      <c r="F149" s="33">
        <f aca="true" t="shared" si="33" ref="F149:AA149">((F107/E107)-1)*100</f>
        <v>-15.067571033190996</v>
      </c>
      <c r="G149" s="33">
        <f t="shared" si="33"/>
        <v>23.06897041808673</v>
      </c>
      <c r="H149" s="33">
        <f t="shared" si="33"/>
        <v>-41.603803638597114</v>
      </c>
      <c r="I149" s="33">
        <f t="shared" si="33"/>
        <v>-6.9770880196436735</v>
      </c>
      <c r="J149" s="33">
        <f t="shared" si="33"/>
        <v>1.7407280184690288</v>
      </c>
      <c r="K149" s="33">
        <f t="shared" si="33"/>
        <v>107.94251962415622</v>
      </c>
      <c r="L149" s="33">
        <f t="shared" si="33"/>
        <v>-17.825509811633687</v>
      </c>
      <c r="M149" s="33">
        <f t="shared" si="33"/>
        <v>32.374732980962165</v>
      </c>
      <c r="N149" s="33">
        <f t="shared" si="33"/>
        <v>14.354206067582819</v>
      </c>
      <c r="O149" s="33">
        <f t="shared" si="33"/>
        <v>-0.8540299842962673</v>
      </c>
      <c r="P149" s="33">
        <f t="shared" si="33"/>
        <v>-7.221495761008567</v>
      </c>
      <c r="Q149" s="33">
        <f t="shared" si="33"/>
        <v>-29.4138099047773</v>
      </c>
      <c r="R149" s="33">
        <f t="shared" si="33"/>
        <v>-36.67232497481323</v>
      </c>
      <c r="S149" s="33">
        <f t="shared" si="33"/>
        <v>21.042110062954865</v>
      </c>
      <c r="T149" s="33">
        <f t="shared" si="33"/>
        <v>18.597355765944236</v>
      </c>
      <c r="U149" s="33">
        <f t="shared" si="33"/>
        <v>44.899701813293326</v>
      </c>
      <c r="V149" s="33">
        <f t="shared" si="33"/>
        <v>55.70459156195477</v>
      </c>
      <c r="W149" s="33">
        <f t="shared" si="33"/>
        <v>-25.999777760778088</v>
      </c>
      <c r="X149" s="33">
        <f>((X107/W107)-1)*100</f>
        <v>12.47207897586524</v>
      </c>
      <c r="Y149" s="33">
        <f t="shared" si="31"/>
        <v>-8.34259507273446</v>
      </c>
      <c r="Z149" s="33">
        <f t="shared" si="33"/>
        <v>29.326874085908994</v>
      </c>
      <c r="AA149" s="33">
        <f t="shared" si="33"/>
        <v>25.80952979170792</v>
      </c>
      <c r="AB149" s="33">
        <f aca="true" t="shared" si="34" ref="AB149:AC156">((AB107/AA107)-1)*100</f>
        <v>35.02228982055464</v>
      </c>
      <c r="AC149" s="33">
        <f t="shared" si="34"/>
        <v>-11.141057360416495</v>
      </c>
    </row>
    <row r="150" spans="1:29" ht="15" customHeight="1">
      <c r="A150" s="43" t="s">
        <v>31</v>
      </c>
      <c r="B150" s="40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>
        <f t="shared" si="31"/>
        <v>2.630793001449727</v>
      </c>
      <c r="Z150" s="33">
        <f>((Z108/Y108)-1)*100</f>
        <v>-27.97878568209611</v>
      </c>
      <c r="AA150" s="33">
        <f>((AA108/Z108)-1)*100</f>
        <v>297.37699254986563</v>
      </c>
      <c r="AB150" s="33">
        <f t="shared" si="34"/>
        <v>21.19517963604569</v>
      </c>
      <c r="AC150" s="33">
        <f t="shared" si="34"/>
        <v>-9.416422571364503</v>
      </c>
    </row>
    <row r="151" spans="1:29" ht="15" customHeight="1">
      <c r="A151" s="43" t="s">
        <v>28</v>
      </c>
      <c r="B151" s="40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>
        <f t="shared" si="31"/>
        <v>-12.234224286385476</v>
      </c>
      <c r="Z151" s="33">
        <f>((Z109/Y109)-1)*100</f>
        <v>53.09203298854701</v>
      </c>
      <c r="AA151" s="33">
        <f>((AA109/Z109)-1)*100</f>
        <v>-27.17252402586873</v>
      </c>
      <c r="AB151" s="33">
        <f t="shared" si="34"/>
        <v>49.74168409053266</v>
      </c>
      <c r="AC151" s="33">
        <f t="shared" si="34"/>
        <v>-12.626987154206903</v>
      </c>
    </row>
    <row r="152" spans="1:29" ht="15" customHeight="1">
      <c r="A152" s="39" t="s">
        <v>17</v>
      </c>
      <c r="B152" s="40"/>
      <c r="C152" s="33">
        <f aca="true" t="shared" si="35" ref="C152:AA152">((C110/B110)-1)*100</f>
        <v>254.4649084436125</v>
      </c>
      <c r="D152" s="33">
        <f t="shared" si="35"/>
        <v>16.054633675666974</v>
      </c>
      <c r="E152" s="33">
        <f t="shared" si="35"/>
        <v>41.08887414070372</v>
      </c>
      <c r="F152" s="33">
        <f t="shared" si="35"/>
        <v>-70.05703602177526</v>
      </c>
      <c r="G152" s="33">
        <f t="shared" si="35"/>
        <v>-1.7987757367428858</v>
      </c>
      <c r="H152" s="33">
        <f t="shared" si="35"/>
        <v>17.5599166455388</v>
      </c>
      <c r="I152" s="33">
        <f t="shared" si="35"/>
        <v>1.98124819152119</v>
      </c>
      <c r="J152" s="33">
        <f t="shared" si="35"/>
        <v>16.61654240048842</v>
      </c>
      <c r="K152" s="33">
        <f t="shared" si="35"/>
        <v>20.664356201074163</v>
      </c>
      <c r="L152" s="33">
        <f t="shared" si="35"/>
        <v>-14.112929718271594</v>
      </c>
      <c r="M152" s="33">
        <f t="shared" si="35"/>
        <v>8.11323041266534</v>
      </c>
      <c r="N152" s="33">
        <f t="shared" si="35"/>
        <v>2.1550643367210354</v>
      </c>
      <c r="O152" s="33">
        <f t="shared" si="35"/>
        <v>-2.614540180522573</v>
      </c>
      <c r="P152" s="33">
        <f t="shared" si="35"/>
        <v>-5.61083219050551</v>
      </c>
      <c r="Q152" s="33">
        <f t="shared" si="35"/>
        <v>-1.2640036870567473</v>
      </c>
      <c r="R152" s="33">
        <f t="shared" si="35"/>
        <v>-5.040935643606181</v>
      </c>
      <c r="S152" s="33">
        <f t="shared" si="35"/>
        <v>17.731122814654697</v>
      </c>
      <c r="T152" s="33">
        <f t="shared" si="35"/>
        <v>231.78351803708645</v>
      </c>
      <c r="U152" s="33">
        <f t="shared" si="35"/>
        <v>7.268813126883855</v>
      </c>
      <c r="V152" s="33">
        <f t="shared" si="35"/>
        <v>14.549183339824602</v>
      </c>
      <c r="W152" s="33">
        <f t="shared" si="35"/>
        <v>14.174330489899202</v>
      </c>
      <c r="X152" s="33">
        <f>((X110/W110)-1)*100</f>
        <v>-4.107128109873026</v>
      </c>
      <c r="Y152" s="33">
        <f t="shared" si="31"/>
        <v>4.020236747968764</v>
      </c>
      <c r="Z152" s="33">
        <f t="shared" si="35"/>
        <v>-1.645683958366273</v>
      </c>
      <c r="AA152" s="33">
        <f t="shared" si="35"/>
        <v>4.509264727407136</v>
      </c>
      <c r="AB152" s="33">
        <f t="shared" si="34"/>
        <v>2.4609063114783947</v>
      </c>
      <c r="AC152" s="33">
        <f t="shared" si="34"/>
        <v>3.049119601793726</v>
      </c>
    </row>
    <row r="153" spans="1:30" ht="15" customHeight="1">
      <c r="A153" s="42" t="s">
        <v>29</v>
      </c>
      <c r="B153" s="40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>
        <f t="shared" si="31"/>
        <v>4.732108476935815</v>
      </c>
      <c r="Z153" s="33">
        <f>((Z111/Y111)-1)*100</f>
        <v>-2.505974455006188</v>
      </c>
      <c r="AA153" s="33">
        <f>((AA111/Z111)-1)*100</f>
        <v>3.229021896791795</v>
      </c>
      <c r="AB153" s="33">
        <f t="shared" si="34"/>
        <v>1.8217175979143407</v>
      </c>
      <c r="AC153" s="33">
        <f t="shared" si="34"/>
        <v>4.105912214640828</v>
      </c>
      <c r="AD153" s="2" t="s">
        <v>35</v>
      </c>
    </row>
    <row r="154" spans="1:29" ht="15" customHeight="1">
      <c r="A154" s="42" t="s">
        <v>30</v>
      </c>
      <c r="B154" s="40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>
        <f t="shared" si="31"/>
        <v>1.5297740769629753</v>
      </c>
      <c r="Z154" s="33">
        <f>((Z112/Y112)-1)*100</f>
        <v>1.4589459948893158</v>
      </c>
      <c r="AA154" s="33">
        <f>((AA112/Z112)-1)*100</f>
        <v>8.948873764625453</v>
      </c>
      <c r="AB154" s="33">
        <f t="shared" si="34"/>
        <v>4.561105756413242</v>
      </c>
      <c r="AC154" s="33">
        <f t="shared" si="34"/>
        <v>-0.33224079441565024</v>
      </c>
    </row>
    <row r="155" spans="1:29" ht="15" customHeight="1">
      <c r="A155" s="39" t="s">
        <v>14</v>
      </c>
      <c r="B155" s="40"/>
      <c r="C155" s="33">
        <f aca="true" t="shared" si="36" ref="C155:AA157">((C113/B113)-1)*100</f>
        <v>-49.29351589091051</v>
      </c>
      <c r="D155" s="41" t="s">
        <v>46</v>
      </c>
      <c r="E155" s="33">
        <f t="shared" si="36"/>
        <v>8.963828094598814</v>
      </c>
      <c r="F155" s="33">
        <f t="shared" si="36"/>
        <v>-60.22736247073799</v>
      </c>
      <c r="G155" s="33">
        <f t="shared" si="36"/>
        <v>-92.15975907911913</v>
      </c>
      <c r="H155" s="33">
        <f t="shared" si="36"/>
        <v>-23.884821457105907</v>
      </c>
      <c r="I155" s="33">
        <f t="shared" si="36"/>
        <v>-66.84309106025349</v>
      </c>
      <c r="J155" s="33">
        <f t="shared" si="36"/>
        <v>489.54026449937913</v>
      </c>
      <c r="K155" s="33">
        <f t="shared" si="36"/>
        <v>-34.250457103786324</v>
      </c>
      <c r="L155" s="33">
        <f t="shared" si="36"/>
        <v>200.47680321394438</v>
      </c>
      <c r="M155" s="33">
        <f t="shared" si="36"/>
        <v>11.600982477620292</v>
      </c>
      <c r="N155" s="33">
        <f t="shared" si="36"/>
        <v>148.5103812960796</v>
      </c>
      <c r="O155" s="33">
        <f t="shared" si="36"/>
        <v>-16.79747709310666</v>
      </c>
      <c r="P155" s="33">
        <f t="shared" si="36"/>
        <v>140.24414962664417</v>
      </c>
      <c r="Q155" s="33">
        <f t="shared" si="36"/>
        <v>-92.25656405348825</v>
      </c>
      <c r="R155" s="33">
        <f t="shared" si="36"/>
        <v>43.06818756842728</v>
      </c>
      <c r="S155" s="33">
        <f t="shared" si="36"/>
        <v>64.61916925940754</v>
      </c>
      <c r="T155" s="33">
        <f t="shared" si="36"/>
        <v>-39.949032434671075</v>
      </c>
      <c r="U155" s="33">
        <f t="shared" si="36"/>
        <v>-57.56977257665632</v>
      </c>
      <c r="V155" s="33">
        <f t="shared" si="36"/>
        <v>8.81388215937504</v>
      </c>
      <c r="W155" s="33">
        <f t="shared" si="36"/>
        <v>194.5923180212417</v>
      </c>
      <c r="X155" s="33">
        <f>((X113/W113)-1)*100</f>
        <v>-2.336513210938529</v>
      </c>
      <c r="Y155" s="33">
        <f t="shared" si="31"/>
        <v>10.708204189857117</v>
      </c>
      <c r="Z155" s="41" t="s">
        <v>46</v>
      </c>
      <c r="AA155" s="33">
        <f t="shared" si="36"/>
        <v>-84.37419019638287</v>
      </c>
      <c r="AB155" s="33">
        <f t="shared" si="34"/>
        <v>95.97376697907475</v>
      </c>
      <c r="AC155" s="33">
        <f t="shared" si="34"/>
        <v>13.4139911378101</v>
      </c>
    </row>
    <row r="156" spans="1:29" ht="15" customHeight="1">
      <c r="A156" s="39" t="s">
        <v>13</v>
      </c>
      <c r="B156" s="40"/>
      <c r="C156" s="33">
        <f t="shared" si="36"/>
        <v>-74.68580780064055</v>
      </c>
      <c r="D156" s="33">
        <f t="shared" si="36"/>
        <v>-88.51433305562342</v>
      </c>
      <c r="E156" s="41" t="s">
        <v>46</v>
      </c>
      <c r="F156" s="33">
        <f t="shared" si="36"/>
        <v>-2.308349272323862</v>
      </c>
      <c r="G156" s="33">
        <f t="shared" si="36"/>
        <v>33.27277825422497</v>
      </c>
      <c r="H156" s="33">
        <f t="shared" si="36"/>
        <v>-3.92790192148903</v>
      </c>
      <c r="I156" s="33">
        <f t="shared" si="36"/>
        <v>-100</v>
      </c>
      <c r="J156" s="33"/>
      <c r="K156" s="33"/>
      <c r="L156" s="33">
        <f t="shared" si="36"/>
        <v>-90.22038859598878</v>
      </c>
      <c r="M156" s="33">
        <f t="shared" si="36"/>
        <v>85.06543187110738</v>
      </c>
      <c r="N156" s="33">
        <f t="shared" si="36"/>
        <v>117.57129382810069</v>
      </c>
      <c r="O156" s="33">
        <f t="shared" si="36"/>
        <v>-61.07375232843839</v>
      </c>
      <c r="P156" s="41" t="s">
        <v>46</v>
      </c>
      <c r="Q156" s="33">
        <f t="shared" si="36"/>
        <v>2.6100359409754414</v>
      </c>
      <c r="R156" s="41" t="s">
        <v>46</v>
      </c>
      <c r="S156" s="33">
        <f>((S114/R114)-1)*100</f>
        <v>23.643618459611872</v>
      </c>
      <c r="T156" s="33">
        <f>((T114/S114)-1)*100</f>
        <v>-13.736226802844964</v>
      </c>
      <c r="U156" s="33">
        <f>((U114/T114)-1)*100</f>
        <v>-39.332401284674624</v>
      </c>
      <c r="V156" s="33">
        <f>((V114/U114)-1)*100</f>
        <v>187.84079377639728</v>
      </c>
      <c r="W156" s="33">
        <f>((W114/V114)-1)*100</f>
        <v>-100</v>
      </c>
      <c r="X156" s="33"/>
      <c r="Y156" s="33">
        <f t="shared" si="31"/>
        <v>8.847877641889724</v>
      </c>
      <c r="Z156" s="33">
        <f>((Z114/Y114)-1)*100</f>
        <v>-78.88284939938477</v>
      </c>
      <c r="AA156" s="33">
        <f>((AA114/Z114)-1)*100</f>
        <v>131.6645786024487</v>
      </c>
      <c r="AB156" s="33">
        <f t="shared" si="34"/>
        <v>-74.63368543346046</v>
      </c>
      <c r="AC156" s="33">
        <f t="shared" si="34"/>
        <v>27.128982339952955</v>
      </c>
    </row>
    <row r="157" spans="1:29" ht="15" customHeight="1">
      <c r="A157" s="39" t="s">
        <v>10</v>
      </c>
      <c r="B157" s="40"/>
      <c r="C157" s="33">
        <f>((C115/B115)-1)*100</f>
        <v>10.679825418561517</v>
      </c>
      <c r="D157" s="33">
        <f>((D115/C115)-1)*100</f>
        <v>-47.73133991001646</v>
      </c>
      <c r="E157" s="33">
        <f>((E115/D115)-1)*100</f>
        <v>-100</v>
      </c>
      <c r="F157" s="33"/>
      <c r="G157" s="33">
        <f>((G115/F115)-1)*100</f>
        <v>51.88904171983233</v>
      </c>
      <c r="H157" s="33">
        <f>((H115/G115)-1)*100</f>
        <v>5.774330017302054</v>
      </c>
      <c r="I157" s="33">
        <f>((I115/H115)-1)*100</f>
        <v>-10.589385801846074</v>
      </c>
      <c r="J157" s="33">
        <f>((J115/I115)-1)*100</f>
        <v>8.683999575390056</v>
      </c>
      <c r="K157" s="33">
        <f>((K115/J115)-1)*100</f>
        <v>-2.4356098800015102</v>
      </c>
      <c r="L157" s="33">
        <f t="shared" si="36"/>
        <v>11.436849963099704</v>
      </c>
      <c r="M157" s="33">
        <f t="shared" si="36"/>
        <v>10.87930103595236</v>
      </c>
      <c r="N157" s="33">
        <f t="shared" si="36"/>
        <v>41.72736297628783</v>
      </c>
      <c r="O157" s="33">
        <f t="shared" si="36"/>
        <v>-1.047835996394797</v>
      </c>
      <c r="P157" s="33">
        <f t="shared" si="36"/>
        <v>7.217348644378729</v>
      </c>
      <c r="Q157" s="33">
        <f t="shared" si="36"/>
        <v>-35.163593226789004</v>
      </c>
      <c r="R157" s="33">
        <f t="shared" si="36"/>
        <v>29.789458199035714</v>
      </c>
      <c r="S157" s="33">
        <f t="shared" si="36"/>
        <v>20.40370335953252</v>
      </c>
      <c r="T157" s="33">
        <f t="shared" si="36"/>
        <v>-17.020000308609852</v>
      </c>
      <c r="U157" s="33">
        <f t="shared" si="36"/>
        <v>7.130756051908427</v>
      </c>
      <c r="V157" s="33">
        <f t="shared" si="36"/>
        <v>4.812367544738172</v>
      </c>
      <c r="W157" s="33">
        <f t="shared" si="36"/>
        <v>-100</v>
      </c>
      <c r="X157" s="33"/>
      <c r="Y157" s="33"/>
      <c r="Z157" s="33">
        <f t="shared" si="36"/>
        <v>-100</v>
      </c>
      <c r="AA157" s="33"/>
      <c r="AB157" s="33"/>
      <c r="AC157" s="33"/>
    </row>
    <row r="158" spans="1:29" ht="15" customHeight="1">
      <c r="A158" s="39" t="s">
        <v>21</v>
      </c>
      <c r="B158" s="40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ht="15" customHeight="1">
      <c r="A159" s="39" t="s">
        <v>22</v>
      </c>
      <c r="B159" s="40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>
        <f>((X117/W117)-1)*100</f>
        <v>80.20450722145289</v>
      </c>
      <c r="Y159" s="33">
        <f t="shared" si="31"/>
        <v>-100</v>
      </c>
      <c r="Z159" s="33"/>
      <c r="AA159" s="33">
        <f>((AA117/Z117)-1)*100</f>
        <v>-49.25562816062076</v>
      </c>
      <c r="AB159" s="33">
        <f>((AB117/AA117)-1)*100</f>
        <v>2.85463394442127</v>
      </c>
      <c r="AC159" s="33">
        <f>((AC117/AB117)-1)*100</f>
        <v>-66.69152809911908</v>
      </c>
    </row>
    <row r="160" spans="1:29" ht="15" customHeight="1">
      <c r="A160" s="34"/>
      <c r="B160" s="34"/>
      <c r="C160" s="27"/>
      <c r="D160" s="27"/>
      <c r="E160" s="27"/>
      <c r="F160" s="27"/>
      <c r="G160" s="27"/>
      <c r="H160" s="27"/>
      <c r="I160" s="27"/>
      <c r="J160" s="27"/>
      <c r="K160" s="27"/>
      <c r="L160" s="44"/>
      <c r="M160" s="44"/>
      <c r="N160" s="44"/>
      <c r="O160" s="44"/>
      <c r="P160" s="44"/>
      <c r="Q160" s="44"/>
      <c r="R160" s="44"/>
      <c r="S160" s="44"/>
      <c r="T160" s="44"/>
      <c r="U160" s="27"/>
      <c r="V160" s="27"/>
      <c r="W160" s="27"/>
      <c r="X160" s="27"/>
      <c r="Y160" s="27"/>
      <c r="Z160" s="27"/>
      <c r="AA160" s="27"/>
      <c r="AB160" s="27"/>
      <c r="AC160" s="27"/>
    </row>
    <row r="161" spans="1:27" ht="15" customHeight="1">
      <c r="A161" s="50" t="s">
        <v>32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45"/>
      <c r="Q161" s="45"/>
      <c r="R161" s="45"/>
      <c r="S161" s="45"/>
      <c r="T161" s="45"/>
      <c r="U161" s="46"/>
      <c r="V161" s="46"/>
      <c r="W161" s="46"/>
      <c r="X161" s="46"/>
      <c r="Y161" s="46"/>
      <c r="Z161" s="46"/>
      <c r="AA161" s="46"/>
    </row>
    <row r="162" spans="1:29" ht="15" customHeight="1">
      <c r="A162" s="50" t="s">
        <v>45</v>
      </c>
      <c r="AC162" s="2" t="s">
        <v>35</v>
      </c>
    </row>
    <row r="163" spans="1:30" ht="15" customHeight="1">
      <c r="A163" s="50" t="s">
        <v>42</v>
      </c>
      <c r="AD163" s="2" t="s">
        <v>35</v>
      </c>
    </row>
    <row r="164" ht="15" customHeight="1"/>
    <row r="165" spans="1:29" ht="12.75" hidden="1">
      <c r="A165" s="10" t="s">
        <v>47</v>
      </c>
      <c r="B165" s="10">
        <v>96360</v>
      </c>
      <c r="C165" s="10">
        <v>157289.31229699298</v>
      </c>
      <c r="D165" s="10">
        <v>256744.7879084785</v>
      </c>
      <c r="E165" s="10">
        <v>419086.8734533199</v>
      </c>
      <c r="F165" s="10">
        <v>684079.3495036282</v>
      </c>
      <c r="G165" s="10">
        <v>1116629</v>
      </c>
      <c r="H165" s="10">
        <v>2313357.190452427</v>
      </c>
      <c r="I165" s="10">
        <v>4792658.520079585</v>
      </c>
      <c r="J165" s="10">
        <v>9929108.995744504</v>
      </c>
      <c r="K165" s="10">
        <v>12577385.114594812</v>
      </c>
      <c r="L165" s="10">
        <v>15932005.217047142</v>
      </c>
      <c r="M165" s="10">
        <v>20181364.244104616</v>
      </c>
      <c r="N165" s="10">
        <v>25564105.53502891</v>
      </c>
      <c r="O165" s="47">
        <v>32382523</v>
      </c>
      <c r="P165" s="47">
        <v>38174958</v>
      </c>
      <c r="Q165" s="47">
        <v>53477245</v>
      </c>
      <c r="R165" s="47">
        <v>72866009</v>
      </c>
      <c r="S165" s="47">
        <v>97637698</v>
      </c>
      <c r="T165" s="47">
        <v>119420226</v>
      </c>
      <c r="U165" s="47">
        <v>148317734</v>
      </c>
      <c r="V165" s="47">
        <v>180879629</v>
      </c>
      <c r="W165" s="47">
        <v>183592039</v>
      </c>
      <c r="X165" s="47">
        <v>189341710</v>
      </c>
      <c r="Y165" s="47">
        <v>210278857</v>
      </c>
      <c r="Z165" s="47">
        <v>244088677</v>
      </c>
      <c r="AA165" s="47">
        <v>264439299</v>
      </c>
      <c r="AB165" s="47">
        <v>294838022</v>
      </c>
      <c r="AC165" s="47">
        <v>316218000</v>
      </c>
    </row>
    <row r="166" spans="1:11" ht="1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29" ht="15" customHeight="1">
      <c r="A167" s="52" t="s">
        <v>38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</row>
    <row r="168" spans="1:29" ht="15" customHeight="1">
      <c r="A168" s="53" t="s">
        <v>20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13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29" ht="15" customHeight="1">
      <c r="A170" s="5" t="s">
        <v>1</v>
      </c>
      <c r="B170" s="6">
        <v>1980</v>
      </c>
      <c r="C170" s="6">
        <v>1981</v>
      </c>
      <c r="D170" s="6">
        <v>1982</v>
      </c>
      <c r="E170" s="6">
        <v>1983</v>
      </c>
      <c r="F170" s="6">
        <v>1984</v>
      </c>
      <c r="G170" s="6">
        <v>1985</v>
      </c>
      <c r="H170" s="6">
        <v>1986</v>
      </c>
      <c r="I170" s="6">
        <v>1987</v>
      </c>
      <c r="J170" s="6">
        <v>1988</v>
      </c>
      <c r="K170" s="6">
        <v>1989</v>
      </c>
      <c r="L170" s="6">
        <v>1990</v>
      </c>
      <c r="M170" s="6">
        <v>1991</v>
      </c>
      <c r="N170" s="6">
        <v>1992</v>
      </c>
      <c r="O170" s="6">
        <v>1993</v>
      </c>
      <c r="P170" s="6">
        <v>1994</v>
      </c>
      <c r="Q170" s="6">
        <v>1995</v>
      </c>
      <c r="R170" s="6">
        <v>1996</v>
      </c>
      <c r="S170" s="6">
        <v>1997</v>
      </c>
      <c r="T170" s="7">
        <v>1998</v>
      </c>
      <c r="U170" s="6">
        <v>1999</v>
      </c>
      <c r="V170" s="7">
        <v>2000</v>
      </c>
      <c r="W170" s="6">
        <v>2001</v>
      </c>
      <c r="X170" s="7">
        <v>2002</v>
      </c>
      <c r="Y170" s="7">
        <v>2003</v>
      </c>
      <c r="Z170" s="7">
        <v>2004</v>
      </c>
      <c r="AA170" s="6">
        <v>2005</v>
      </c>
      <c r="AB170" s="7">
        <v>2006</v>
      </c>
      <c r="AC170" s="7">
        <v>2007</v>
      </c>
    </row>
    <row r="171" spans="1:22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9" s="13" customFormat="1" ht="15" customHeight="1">
      <c r="A172" s="11" t="s">
        <v>18</v>
      </c>
      <c r="B172" s="32">
        <f aca="true" t="shared" si="37" ref="B172:AC181">B7/B$165*100</f>
        <v>12.90992112909921</v>
      </c>
      <c r="C172" s="32">
        <f t="shared" si="37"/>
        <v>12.211255627930669</v>
      </c>
      <c r="D172" s="32">
        <f t="shared" si="37"/>
        <v>10.071090521696282</v>
      </c>
      <c r="E172" s="32">
        <f t="shared" si="37"/>
        <v>10.40691149322241</v>
      </c>
      <c r="F172" s="32">
        <f t="shared" si="37"/>
        <v>9.163264472971425</v>
      </c>
      <c r="G172" s="32">
        <f t="shared" si="37"/>
        <v>10.9253834532329</v>
      </c>
      <c r="H172" s="32">
        <f t="shared" si="37"/>
        <v>9.081476949044472</v>
      </c>
      <c r="I172" s="32">
        <f t="shared" si="37"/>
        <v>9.823670892208316</v>
      </c>
      <c r="J172" s="32">
        <f t="shared" si="37"/>
        <v>10.269773455372782</v>
      </c>
      <c r="K172" s="32">
        <f t="shared" si="37"/>
        <v>11.35820193930686</v>
      </c>
      <c r="L172" s="32">
        <f t="shared" si="37"/>
        <v>11.971239489422498</v>
      </c>
      <c r="M172" s="32">
        <f t="shared" si="37"/>
        <v>13.071088049811056</v>
      </c>
      <c r="N172" s="32">
        <f t="shared" si="37"/>
        <v>15.467683759096673</v>
      </c>
      <c r="O172" s="32">
        <f t="shared" si="37"/>
        <v>13.37194140184815</v>
      </c>
      <c r="P172" s="32">
        <f t="shared" si="37"/>
        <v>13.244043385718985</v>
      </c>
      <c r="Q172" s="32">
        <f t="shared" si="37"/>
        <v>9.547434614479485</v>
      </c>
      <c r="R172" s="32">
        <f t="shared" si="37"/>
        <v>10.437577279688805</v>
      </c>
      <c r="S172" s="32">
        <f t="shared" si="37"/>
        <v>10.87319981673472</v>
      </c>
      <c r="T172" s="32">
        <f t="shared" si="37"/>
        <v>11.849655183201547</v>
      </c>
      <c r="U172" s="32">
        <f t="shared" si="37"/>
        <v>11.67732309071011</v>
      </c>
      <c r="V172" s="32">
        <f t="shared" si="37"/>
        <v>12.076212296963524</v>
      </c>
      <c r="W172" s="32">
        <f t="shared" si="37"/>
        <v>7.623275277203059</v>
      </c>
      <c r="X172" s="32">
        <f t="shared" si="37"/>
        <v>8.055225042596268</v>
      </c>
      <c r="Y172" s="32">
        <f t="shared" si="37"/>
        <v>8.104249909442867</v>
      </c>
      <c r="Z172" s="32">
        <f t="shared" si="37"/>
        <v>7.906326035353128</v>
      </c>
      <c r="AA172" s="32">
        <f t="shared" si="37"/>
        <v>7.8521307020254945</v>
      </c>
      <c r="AB172" s="32">
        <f t="shared" si="37"/>
        <v>7.9102280098731645</v>
      </c>
      <c r="AC172" s="32">
        <f t="shared" si="37"/>
        <v>7.8440788949395674</v>
      </c>
    </row>
    <row r="173" spans="1:29" ht="15" customHeight="1">
      <c r="A173" s="22" t="s">
        <v>4</v>
      </c>
      <c r="B173" s="33">
        <f t="shared" si="37"/>
        <v>0.5417185554171856</v>
      </c>
      <c r="C173" s="33">
        <f t="shared" si="37"/>
        <v>0.2651165510931998</v>
      </c>
      <c r="D173" s="33">
        <f t="shared" si="37"/>
        <v>0.21889441440203083</v>
      </c>
      <c r="E173" s="33">
        <f t="shared" si="37"/>
        <v>0.2338417311725125</v>
      </c>
      <c r="F173" s="33">
        <f t="shared" si="37"/>
        <v>0.12308513633849053</v>
      </c>
      <c r="G173" s="33">
        <f t="shared" si="37"/>
        <v>0.10289899330932656</v>
      </c>
      <c r="H173" s="33">
        <f t="shared" si="37"/>
        <v>0.09466761160094339</v>
      </c>
      <c r="I173" s="33">
        <f t="shared" si="37"/>
        <v>0.09986106833917568</v>
      </c>
      <c r="J173" s="33">
        <f t="shared" si="37"/>
        <v>0.1254191086565492</v>
      </c>
      <c r="K173" s="33">
        <f t="shared" si="37"/>
        <v>0.15691973983604796</v>
      </c>
      <c r="L173" s="33">
        <f t="shared" si="37"/>
        <v>0.21371007312732077</v>
      </c>
      <c r="M173" s="33">
        <f t="shared" si="37"/>
        <v>0.2725603647734988</v>
      </c>
      <c r="N173" s="33">
        <f t="shared" si="37"/>
        <v>0.34023877690857623</v>
      </c>
      <c r="O173" s="33">
        <f t="shared" si="37"/>
        <v>0.27972804960255876</v>
      </c>
      <c r="P173" s="33">
        <f t="shared" si="37"/>
        <v>0.27073245241029475</v>
      </c>
      <c r="Q173" s="33">
        <f t="shared" si="37"/>
        <v>0.23055974555158928</v>
      </c>
      <c r="R173" s="33">
        <f t="shared" si="37"/>
        <v>0.2253670843973354</v>
      </c>
      <c r="S173" s="33">
        <f t="shared" si="37"/>
        <v>0.24224045101923644</v>
      </c>
      <c r="T173" s="33">
        <f t="shared" si="37"/>
        <v>0.2625242059079674</v>
      </c>
      <c r="U173" s="33">
        <f t="shared" si="37"/>
        <v>0.26912965107732834</v>
      </c>
      <c r="V173" s="33">
        <f t="shared" si="37"/>
        <v>0.33901164182507254</v>
      </c>
      <c r="W173" s="33">
        <f t="shared" si="37"/>
        <v>0.3705645428340169</v>
      </c>
      <c r="X173" s="33">
        <f t="shared" si="37"/>
        <v>0.3974722949317401</v>
      </c>
      <c r="Y173" s="33">
        <f t="shared" si="37"/>
        <v>0.3892616607669691</v>
      </c>
      <c r="Z173" s="33">
        <f t="shared" si="37"/>
        <v>0.3905702782763659</v>
      </c>
      <c r="AA173" s="33">
        <f t="shared" si="37"/>
        <v>0.391942172710116</v>
      </c>
      <c r="AB173" s="33">
        <f t="shared" si="37"/>
        <v>0.3846309890113155</v>
      </c>
      <c r="AC173" s="33">
        <f t="shared" si="37"/>
        <v>0.4048600648919416</v>
      </c>
    </row>
    <row r="174" spans="1:29" ht="15" customHeight="1">
      <c r="A174" s="22" t="s">
        <v>5</v>
      </c>
      <c r="B174" s="33">
        <f t="shared" si="37"/>
        <v>0.22623495226234952</v>
      </c>
      <c r="C174" s="33">
        <f t="shared" si="37"/>
        <v>0.17038665633807565</v>
      </c>
      <c r="D174" s="33">
        <f t="shared" si="37"/>
        <v>0.11996348689648664</v>
      </c>
      <c r="E174" s="33">
        <f t="shared" si="37"/>
        <v>0.11859116366605993</v>
      </c>
      <c r="F174" s="33">
        <f t="shared" si="37"/>
        <v>0.11767640706945948</v>
      </c>
      <c r="G174" s="33">
        <f t="shared" si="37"/>
        <v>0.09125680955805375</v>
      </c>
      <c r="H174" s="33">
        <f t="shared" si="37"/>
        <v>0.10365887334203756</v>
      </c>
      <c r="I174" s="33">
        <f t="shared" si="37"/>
        <v>0.06954386560268963</v>
      </c>
      <c r="J174" s="33">
        <f t="shared" si="37"/>
        <v>0.09823640776005628</v>
      </c>
      <c r="K174" s="33">
        <f t="shared" si="37"/>
        <v>0.18872285283255147</v>
      </c>
      <c r="L174" s="33">
        <f t="shared" si="37"/>
        <v>0.23995912303050107</v>
      </c>
      <c r="M174" s="33">
        <f t="shared" si="37"/>
        <v>0.26401783028897496</v>
      </c>
      <c r="N174" s="33">
        <f t="shared" si="37"/>
        <v>0.32162674296324456</v>
      </c>
      <c r="O174" s="33">
        <f t="shared" si="37"/>
        <v>0.21619686643934447</v>
      </c>
      <c r="P174" s="33">
        <f t="shared" si="37"/>
        <v>0.20316721762994472</v>
      </c>
      <c r="Q174" s="33">
        <f t="shared" si="37"/>
        <v>0.15108856112539082</v>
      </c>
      <c r="R174" s="33">
        <f t="shared" si="37"/>
        <v>0.13746876132601143</v>
      </c>
      <c r="S174" s="33">
        <f t="shared" si="37"/>
        <v>0.1269837394158965</v>
      </c>
      <c r="T174" s="33">
        <f t="shared" si="37"/>
        <v>0.22380882112884296</v>
      </c>
      <c r="U174" s="33">
        <f t="shared" si="37"/>
        <v>0.1910257070135659</v>
      </c>
      <c r="V174" s="33">
        <f t="shared" si="37"/>
        <v>0.1780698035376886</v>
      </c>
      <c r="W174" s="33">
        <f t="shared" si="37"/>
        <v>0.18760562923972973</v>
      </c>
      <c r="X174" s="33">
        <f t="shared" si="37"/>
        <v>0.20981853390887828</v>
      </c>
      <c r="Y174" s="33">
        <f t="shared" si="37"/>
        <v>0.23565263339813566</v>
      </c>
      <c r="Z174" s="33">
        <f t="shared" si="37"/>
        <v>0.3242772904209727</v>
      </c>
      <c r="AA174" s="33">
        <f t="shared" si="37"/>
        <v>0.27773129666328455</v>
      </c>
      <c r="AB174" s="33">
        <f t="shared" si="37"/>
        <v>0.2808068967441384</v>
      </c>
      <c r="AC174" s="33">
        <f t="shared" si="37"/>
        <v>0.2832310621153761</v>
      </c>
    </row>
    <row r="175" spans="1:29" ht="15" customHeight="1">
      <c r="A175" s="22" t="s">
        <v>6</v>
      </c>
      <c r="B175" s="33">
        <f t="shared" si="37"/>
        <v>0.04151100041511</v>
      </c>
      <c r="C175" s="33">
        <f t="shared" si="37"/>
        <v>0.03051701307547624</v>
      </c>
      <c r="D175" s="33">
        <f t="shared" si="37"/>
        <v>0.04518105350646899</v>
      </c>
      <c r="E175" s="33">
        <f t="shared" si="37"/>
        <v>0.07301588748856003</v>
      </c>
      <c r="F175" s="33">
        <f t="shared" si="37"/>
        <v>0.2793535576518473</v>
      </c>
      <c r="G175" s="33">
        <f t="shared" si="37"/>
        <v>0.2739495391934116</v>
      </c>
      <c r="H175" s="33">
        <f t="shared" si="37"/>
        <v>0.3698088663224067</v>
      </c>
      <c r="I175" s="33">
        <f t="shared" si="37"/>
        <v>0.29841475123002315</v>
      </c>
      <c r="J175" s="33">
        <f t="shared" si="37"/>
        <v>0.34012115301054546</v>
      </c>
      <c r="K175" s="33">
        <f t="shared" si="37"/>
        <v>0.13914975044925162</v>
      </c>
      <c r="L175" s="33">
        <f t="shared" si="37"/>
        <v>0.056529607399094475</v>
      </c>
      <c r="M175" s="33">
        <f t="shared" si="37"/>
        <v>0.031159439589605382</v>
      </c>
      <c r="N175" s="33">
        <f t="shared" si="37"/>
        <v>0.0429078184838889</v>
      </c>
      <c r="O175" s="33">
        <f t="shared" si="37"/>
        <v>0.031646700289535805</v>
      </c>
      <c r="P175" s="33">
        <f t="shared" si="37"/>
        <v>0.10856069573147925</v>
      </c>
      <c r="Q175" s="33">
        <f t="shared" si="37"/>
        <v>0.12791795837650202</v>
      </c>
      <c r="R175" s="33">
        <f t="shared" si="37"/>
        <v>0.13003731273384275</v>
      </c>
      <c r="S175" s="33">
        <f t="shared" si="37"/>
        <v>0.10373759528824614</v>
      </c>
      <c r="T175" s="33">
        <f t="shared" si="37"/>
        <v>0.12429887714330737</v>
      </c>
      <c r="U175" s="33">
        <f t="shared" si="37"/>
        <v>0.09793838948483397</v>
      </c>
      <c r="V175" s="33">
        <f t="shared" si="37"/>
        <v>0.09453635046984754</v>
      </c>
      <c r="W175" s="33">
        <f t="shared" si="37"/>
        <v>0.07708395242562778</v>
      </c>
      <c r="X175" s="33">
        <f t="shared" si="37"/>
        <v>0.03393863929928593</v>
      </c>
      <c r="Y175" s="33">
        <f t="shared" si="37"/>
        <v>0.034138836887438476</v>
      </c>
      <c r="Z175" s="33">
        <f t="shared" si="37"/>
        <v>0.05429279294262388</v>
      </c>
      <c r="AA175" s="33">
        <f t="shared" si="37"/>
        <v>0.06056064155577723</v>
      </c>
      <c r="AB175" s="33">
        <f t="shared" si="37"/>
        <v>0.06003214877082577</v>
      </c>
      <c r="AC175" s="33">
        <f t="shared" si="37"/>
        <v>0.0552428704248335</v>
      </c>
    </row>
    <row r="176" spans="1:29" ht="15" customHeight="1">
      <c r="A176" s="22" t="s">
        <v>7</v>
      </c>
      <c r="B176" s="33">
        <f t="shared" si="37"/>
        <v>3.8968451639684516</v>
      </c>
      <c r="C176" s="33">
        <f t="shared" si="37"/>
        <v>2.6676955596812144</v>
      </c>
      <c r="D176" s="33">
        <f t="shared" si="37"/>
        <v>1.9057835759237307</v>
      </c>
      <c r="E176" s="33">
        <f t="shared" si="37"/>
        <v>1.2751532769243947</v>
      </c>
      <c r="F176" s="33">
        <f t="shared" si="37"/>
        <v>0.32686266609603903</v>
      </c>
      <c r="G176" s="33">
        <f t="shared" si="37"/>
        <v>0.7298753659451797</v>
      </c>
      <c r="H176" s="33">
        <f t="shared" si="37"/>
        <v>0.17688578386806408</v>
      </c>
      <c r="I176" s="33">
        <f t="shared" si="37"/>
        <v>0.09833790536617948</v>
      </c>
      <c r="J176" s="33">
        <f t="shared" si="37"/>
        <v>0.19076233333844844</v>
      </c>
      <c r="K176" s="33">
        <f t="shared" si="37"/>
        <v>0.34043960338237145</v>
      </c>
      <c r="L176" s="33">
        <f t="shared" si="37"/>
        <v>0.4131953203829108</v>
      </c>
      <c r="M176" s="33">
        <f t="shared" si="37"/>
        <v>0.5413380318524004</v>
      </c>
      <c r="N176" s="33">
        <f t="shared" si="37"/>
        <v>1.0418631687897184</v>
      </c>
      <c r="O176" s="33">
        <f t="shared" si="37"/>
        <v>1.0227337752527808</v>
      </c>
      <c r="P176" s="33">
        <f t="shared" si="37"/>
        <v>0.9617351772855912</v>
      </c>
      <c r="Q176" s="33">
        <f t="shared" si="37"/>
        <v>0.8496791485799241</v>
      </c>
      <c r="R176" s="33">
        <f t="shared" si="37"/>
        <v>0.24681055332672328</v>
      </c>
      <c r="S176" s="33">
        <f t="shared" si="37"/>
        <v>0.19773612442194202</v>
      </c>
      <c r="T176" s="33">
        <f t="shared" si="37"/>
        <v>0.05682287018951045</v>
      </c>
      <c r="U176" s="33">
        <f t="shared" si="37"/>
        <v>0.17621156482878844</v>
      </c>
      <c r="V176" s="33">
        <f t="shared" si="37"/>
        <v>0.1828420380052858</v>
      </c>
      <c r="W176" s="33">
        <f t="shared" si="37"/>
        <v>0.15863324008292104</v>
      </c>
      <c r="X176" s="33">
        <f t="shared" si="37"/>
        <v>0.20085907114708113</v>
      </c>
      <c r="Y176" s="33">
        <f t="shared" si="37"/>
        <v>0.18065189216812225</v>
      </c>
      <c r="Z176" s="33">
        <f t="shared" si="37"/>
        <v>0.1978192249368454</v>
      </c>
      <c r="AA176" s="33">
        <f t="shared" si="37"/>
        <v>0.2142616033783995</v>
      </c>
      <c r="AB176" s="33">
        <f t="shared" si="37"/>
        <v>0.18993669683484718</v>
      </c>
      <c r="AC176" s="33">
        <f>AC11/AC$165*100</f>
        <v>0.21363673162185584</v>
      </c>
    </row>
    <row r="177" spans="1:29" ht="15" customHeight="1">
      <c r="A177" s="22" t="s">
        <v>8</v>
      </c>
      <c r="B177" s="33">
        <f t="shared" si="37"/>
        <v>0</v>
      </c>
      <c r="C177" s="33">
        <f t="shared" si="37"/>
        <v>0</v>
      </c>
      <c r="D177" s="33">
        <f t="shared" si="37"/>
        <v>0</v>
      </c>
      <c r="E177" s="33">
        <f t="shared" si="37"/>
        <v>0</v>
      </c>
      <c r="F177" s="33">
        <f t="shared" si="37"/>
        <v>0</v>
      </c>
      <c r="G177" s="33">
        <f t="shared" si="37"/>
        <v>0</v>
      </c>
      <c r="H177" s="33">
        <f t="shared" si="37"/>
        <v>0</v>
      </c>
      <c r="I177" s="33">
        <f t="shared" si="37"/>
        <v>0</v>
      </c>
      <c r="J177" s="33">
        <f t="shared" si="37"/>
        <v>0</v>
      </c>
      <c r="K177" s="33">
        <f t="shared" si="37"/>
        <v>0</v>
      </c>
      <c r="L177" s="33">
        <f t="shared" si="37"/>
        <v>0</v>
      </c>
      <c r="M177" s="33">
        <f t="shared" si="37"/>
        <v>0</v>
      </c>
      <c r="N177" s="33">
        <f t="shared" si="37"/>
        <v>0</v>
      </c>
      <c r="O177" s="33">
        <f t="shared" si="37"/>
        <v>0</v>
      </c>
      <c r="P177" s="33">
        <f t="shared" si="37"/>
        <v>0</v>
      </c>
      <c r="Q177" s="33">
        <f t="shared" si="37"/>
        <v>0</v>
      </c>
      <c r="R177" s="33">
        <f t="shared" si="37"/>
        <v>0</v>
      </c>
      <c r="S177" s="33">
        <f t="shared" si="37"/>
        <v>0</v>
      </c>
      <c r="T177" s="33">
        <f t="shared" si="37"/>
        <v>0</v>
      </c>
      <c r="U177" s="33">
        <f t="shared" si="37"/>
        <v>0</v>
      </c>
      <c r="V177" s="33">
        <f t="shared" si="37"/>
        <v>0</v>
      </c>
      <c r="W177" s="33">
        <f t="shared" si="37"/>
        <v>0</v>
      </c>
      <c r="X177" s="33"/>
      <c r="Y177" s="33"/>
      <c r="Z177" s="33">
        <f t="shared" si="37"/>
        <v>0.005879160875618987</v>
      </c>
      <c r="AA177" s="33">
        <f t="shared" si="37"/>
        <v>0.012219036702256573</v>
      </c>
      <c r="AB177" s="33">
        <f t="shared" si="37"/>
        <v>0.020401134016561812</v>
      </c>
      <c r="AC177" s="33">
        <f>AC12/AC$165*100</f>
        <v>0.019954778032876055</v>
      </c>
    </row>
    <row r="178" spans="1:29" ht="15" customHeight="1">
      <c r="A178" s="22" t="s">
        <v>15</v>
      </c>
      <c r="B178" s="33">
        <f t="shared" si="37"/>
        <v>2.8891656288916563</v>
      </c>
      <c r="C178" s="33">
        <f t="shared" si="37"/>
        <v>2.927725941928501</v>
      </c>
      <c r="D178" s="33">
        <f t="shared" si="37"/>
        <v>2.3945958358428565</v>
      </c>
      <c r="E178" s="33">
        <f t="shared" si="37"/>
        <v>3.5050012134622817</v>
      </c>
      <c r="F178" s="33">
        <f t="shared" si="37"/>
        <v>3.5643525882914666</v>
      </c>
      <c r="G178" s="33">
        <f t="shared" si="37"/>
        <v>3.2849764783110595</v>
      </c>
      <c r="H178" s="33">
        <f t="shared" si="37"/>
        <v>2.603359319025943</v>
      </c>
      <c r="I178" s="33">
        <f t="shared" si="37"/>
        <v>3.155638970862639</v>
      </c>
      <c r="J178" s="33">
        <f t="shared" si="37"/>
        <v>3.542573660443793</v>
      </c>
      <c r="K178" s="33">
        <f t="shared" si="37"/>
        <v>3.5933812623384873</v>
      </c>
      <c r="L178" s="33">
        <f t="shared" si="37"/>
        <v>3.982563973310069</v>
      </c>
      <c r="M178" s="33">
        <f t="shared" si="37"/>
        <v>3.8727381882932557</v>
      </c>
      <c r="N178" s="33">
        <f t="shared" si="37"/>
        <v>3.631873599988837</v>
      </c>
      <c r="O178" s="33">
        <f t="shared" si="37"/>
        <v>2.9158537152895714</v>
      </c>
      <c r="P178" s="33">
        <f t="shared" si="37"/>
        <v>2.8844720667407153</v>
      </c>
      <c r="Q178" s="33">
        <f t="shared" si="37"/>
        <v>2.8185277682124426</v>
      </c>
      <c r="R178" s="33">
        <f t="shared" si="37"/>
        <v>2.5328023660524623</v>
      </c>
      <c r="S178" s="33">
        <f t="shared" si="37"/>
        <v>2.586391375183794</v>
      </c>
      <c r="T178" s="33">
        <f t="shared" si="37"/>
        <v>2.6032625327639223</v>
      </c>
      <c r="U178" s="33">
        <f t="shared" si="37"/>
        <v>2.5813892221411634</v>
      </c>
      <c r="V178" s="33">
        <f t="shared" si="37"/>
        <v>2.7243333189278047</v>
      </c>
      <c r="W178" s="33">
        <f t="shared" si="37"/>
        <v>2.9032190224762418</v>
      </c>
      <c r="X178" s="33">
        <f>X13/X$165*100</f>
        <v>2.914250114251107</v>
      </c>
      <c r="Y178" s="33">
        <f>Y13/Y$165*100</f>
        <v>3.0824661573084353</v>
      </c>
      <c r="Z178" s="33">
        <f t="shared" si="37"/>
        <v>2.8963129223728803</v>
      </c>
      <c r="AA178" s="33">
        <f t="shared" si="37"/>
        <v>3.0348627814960287</v>
      </c>
      <c r="AB178" s="33">
        <f t="shared" si="37"/>
        <v>3.110016726404439</v>
      </c>
      <c r="AC178" s="33">
        <f>AC13/AC$165*100</f>
        <v>2.9858054569948584</v>
      </c>
    </row>
    <row r="179" spans="1:29" ht="15" customHeight="1">
      <c r="A179" s="22" t="s">
        <v>9</v>
      </c>
      <c r="B179" s="33">
        <f t="shared" si="37"/>
        <v>1.0554171855541719</v>
      </c>
      <c r="C179" s="33">
        <f t="shared" si="37"/>
        <v>1.879975159670484</v>
      </c>
      <c r="D179" s="33">
        <f t="shared" si="37"/>
        <v>2.419133821798956</v>
      </c>
      <c r="E179" s="33">
        <f t="shared" si="37"/>
        <v>1.4469553651327713</v>
      </c>
      <c r="F179" s="33">
        <f t="shared" si="37"/>
        <v>0.625219867125563</v>
      </c>
      <c r="G179" s="33">
        <f t="shared" si="37"/>
        <v>0.03635943540782122</v>
      </c>
      <c r="H179" s="33">
        <f t="shared" si="37"/>
        <v>0.02308333543146291</v>
      </c>
      <c r="I179" s="33">
        <f t="shared" si="37"/>
        <v>0.1506888080955969</v>
      </c>
      <c r="J179" s="33">
        <f t="shared" si="37"/>
        <v>2.5330772389324663</v>
      </c>
      <c r="K179" s="33">
        <f t="shared" si="37"/>
        <v>3.088260369393271</v>
      </c>
      <c r="L179" s="33">
        <f t="shared" si="37"/>
        <v>2.9473440009771155</v>
      </c>
      <c r="M179" s="33">
        <f t="shared" si="37"/>
        <v>4.086068662285254</v>
      </c>
      <c r="N179" s="33">
        <f t="shared" si="37"/>
        <v>0.4749902156115578</v>
      </c>
      <c r="O179" s="33">
        <f t="shared" si="37"/>
        <v>0.4515614796289961</v>
      </c>
      <c r="P179" s="33">
        <f t="shared" si="37"/>
        <v>1.166874892174079</v>
      </c>
      <c r="Q179" s="33">
        <f t="shared" si="37"/>
        <v>0.10208454081731398</v>
      </c>
      <c r="R179" s="33">
        <f t="shared" si="37"/>
        <v>0.01031345081627841</v>
      </c>
      <c r="S179" s="33">
        <f t="shared" si="37"/>
        <v>0.011929818337175463</v>
      </c>
      <c r="T179" s="33">
        <f t="shared" si="37"/>
        <v>0.01884102949193883</v>
      </c>
      <c r="U179" s="33">
        <f t="shared" si="37"/>
        <v>0</v>
      </c>
      <c r="V179" s="33">
        <f t="shared" si="37"/>
        <v>0</v>
      </c>
      <c r="W179" s="33">
        <f t="shared" si="37"/>
        <v>0.22043976427539974</v>
      </c>
      <c r="X179" s="33"/>
      <c r="Y179" s="33"/>
      <c r="Z179" s="33">
        <f t="shared" si="37"/>
        <v>0.40893167281168064</v>
      </c>
      <c r="AA179" s="33">
        <f t="shared" si="37"/>
        <v>0.04014867585925645</v>
      </c>
      <c r="AB179" s="33">
        <f t="shared" si="37"/>
        <v>0.03467744740195008</v>
      </c>
      <c r="AC179" s="33">
        <f t="shared" si="37"/>
        <v>0.2893573420867882</v>
      </c>
    </row>
    <row r="180" spans="1:29" ht="15" customHeight="1">
      <c r="A180" s="22" t="s">
        <v>10</v>
      </c>
      <c r="B180" s="33">
        <f t="shared" si="37"/>
        <v>0</v>
      </c>
      <c r="C180" s="33">
        <f t="shared" si="37"/>
        <v>0</v>
      </c>
      <c r="D180" s="33">
        <f t="shared" si="37"/>
        <v>0</v>
      </c>
      <c r="E180" s="33">
        <f t="shared" si="37"/>
        <v>0</v>
      </c>
      <c r="F180" s="33">
        <f t="shared" si="37"/>
        <v>0</v>
      </c>
      <c r="G180" s="33">
        <f t="shared" si="37"/>
        <v>0</v>
      </c>
      <c r="H180" s="33">
        <f t="shared" si="37"/>
        <v>0</v>
      </c>
      <c r="I180" s="33">
        <f t="shared" si="37"/>
        <v>0</v>
      </c>
      <c r="J180" s="33">
        <f t="shared" si="37"/>
        <v>0</v>
      </c>
      <c r="K180" s="33">
        <f t="shared" si="37"/>
        <v>3.851328361074878</v>
      </c>
      <c r="L180" s="33">
        <f t="shared" si="37"/>
        <v>4.111459863816223</v>
      </c>
      <c r="M180" s="33">
        <f t="shared" si="37"/>
        <v>4.002566329161651</v>
      </c>
      <c r="N180" s="33">
        <f t="shared" si="37"/>
        <v>9.6130294745993</v>
      </c>
      <c r="O180" s="33">
        <f t="shared" si="37"/>
        <v>8.451944896325712</v>
      </c>
      <c r="P180" s="33">
        <f t="shared" si="37"/>
        <v>7.6476835940461285</v>
      </c>
      <c r="Q180" s="33">
        <f t="shared" si="37"/>
        <v>5.24452409618334</v>
      </c>
      <c r="R180" s="33">
        <f t="shared" si="37"/>
        <v>6.656490545543671</v>
      </c>
      <c r="S180" s="33">
        <f t="shared" si="37"/>
        <v>6.8785808530635375</v>
      </c>
      <c r="T180" s="33">
        <f t="shared" si="37"/>
        <v>5.26420541190401</v>
      </c>
      <c r="U180" s="33">
        <f t="shared" si="37"/>
        <v>5.267293255707372</v>
      </c>
      <c r="V180" s="33">
        <f t="shared" si="37"/>
        <v>5.171088669139188</v>
      </c>
      <c r="W180" s="33">
        <f t="shared" si="37"/>
        <v>0</v>
      </c>
      <c r="X180" s="33">
        <f>X15/X$165*100</f>
        <v>0.21336978524171984</v>
      </c>
      <c r="Y180" s="33">
        <f>Y15/Y$165*100</f>
        <v>0.0003414513519064829</v>
      </c>
      <c r="Z180" s="33"/>
      <c r="AA180" s="33"/>
      <c r="AB180" s="33"/>
      <c r="AC180" s="33"/>
    </row>
    <row r="181" spans="1:29" ht="15" customHeight="1">
      <c r="A181" s="22" t="s">
        <v>11</v>
      </c>
      <c r="B181" s="33">
        <f t="shared" si="37"/>
        <v>0</v>
      </c>
      <c r="C181" s="33">
        <f t="shared" si="37"/>
        <v>0</v>
      </c>
      <c r="D181" s="33">
        <f t="shared" si="37"/>
        <v>0</v>
      </c>
      <c r="E181" s="33">
        <f t="shared" si="37"/>
        <v>0</v>
      </c>
      <c r="F181" s="33">
        <f t="shared" si="37"/>
        <v>0</v>
      </c>
      <c r="G181" s="33">
        <f t="shared" si="37"/>
        <v>0</v>
      </c>
      <c r="H181" s="33">
        <f t="shared" si="37"/>
        <v>0</v>
      </c>
      <c r="I181" s="33">
        <f t="shared" si="37"/>
        <v>0</v>
      </c>
      <c r="J181" s="33">
        <f t="shared" si="37"/>
        <v>0</v>
      </c>
      <c r="K181" s="33">
        <f t="shared" si="37"/>
        <v>0</v>
      </c>
      <c r="L181" s="33">
        <f t="shared" si="37"/>
        <v>0</v>
      </c>
      <c r="M181" s="33">
        <f t="shared" si="37"/>
        <v>0</v>
      </c>
      <c r="N181" s="33">
        <f t="shared" si="37"/>
        <v>0</v>
      </c>
      <c r="O181" s="33">
        <f t="shared" si="37"/>
        <v>0</v>
      </c>
      <c r="P181" s="33">
        <f t="shared" si="37"/>
        <v>0</v>
      </c>
      <c r="Q181" s="33">
        <f t="shared" si="37"/>
        <v>0</v>
      </c>
      <c r="R181" s="33">
        <f t="shared" si="37"/>
        <v>0.4743116917519114</v>
      </c>
      <c r="S181" s="33">
        <f t="shared" si="37"/>
        <v>0.49772066522912084</v>
      </c>
      <c r="T181" s="33">
        <f>T16/T$165*100</f>
        <v>3.0246919814069018</v>
      </c>
      <c r="U181" s="33">
        <f>U16/U$165*100</f>
        <v>2.8769014229950414</v>
      </c>
      <c r="V181" s="33">
        <f>V16/V$165*100</f>
        <v>3.261850454149262</v>
      </c>
      <c r="W181" s="33">
        <f>W16/W$165*100</f>
        <v>3.7057291258691234</v>
      </c>
      <c r="X181" s="33">
        <f>X16/X$165*100</f>
        <v>3.900004917035977</v>
      </c>
      <c r="Y181" s="33">
        <f>Y16/Y$165*100</f>
        <v>4.050190278521439</v>
      </c>
      <c r="Z181" s="33">
        <f>Z16/Z$165*100</f>
        <v>3.628242692716139</v>
      </c>
      <c r="AA181" s="33">
        <f>AA16/AA$165*100</f>
        <v>3.8204044936603765</v>
      </c>
      <c r="AB181" s="33">
        <f>AB16/AB$165*100</f>
        <v>3.829725970689086</v>
      </c>
      <c r="AC181" s="33">
        <f>AC16/AC$165*100</f>
        <v>3.591990588771038</v>
      </c>
    </row>
    <row r="182" spans="1:29" ht="15" customHeight="1">
      <c r="A182" s="22" t="s">
        <v>12</v>
      </c>
      <c r="B182" s="33">
        <f aca="true" t="shared" si="38" ref="B182:W183">B17/B$165*100</f>
        <v>4.076380240763802</v>
      </c>
      <c r="C182" s="33">
        <f t="shared" si="38"/>
        <v>4.035239208125993</v>
      </c>
      <c r="D182" s="33">
        <f t="shared" si="38"/>
        <v>2.9215782961381374</v>
      </c>
      <c r="E182" s="33">
        <f t="shared" si="38"/>
        <v>3.749103347125017</v>
      </c>
      <c r="F182" s="33">
        <f t="shared" si="38"/>
        <v>4.066633500950675</v>
      </c>
      <c r="G182" s="33">
        <f t="shared" si="38"/>
        <v>6.348751465347936</v>
      </c>
      <c r="H182" s="33">
        <f t="shared" si="38"/>
        <v>5.651483503696684</v>
      </c>
      <c r="I182" s="33">
        <f t="shared" si="38"/>
        <v>5.9051359243366335</v>
      </c>
      <c r="J182" s="33">
        <f t="shared" si="38"/>
        <v>3.4395835532309222</v>
      </c>
      <c r="K182" s="33">
        <f t="shared" si="38"/>
        <v>0</v>
      </c>
      <c r="L182" s="33">
        <f t="shared" si="38"/>
        <v>0</v>
      </c>
      <c r="M182" s="33">
        <f t="shared" si="38"/>
        <v>0</v>
      </c>
      <c r="N182" s="33">
        <f t="shared" si="38"/>
        <v>0</v>
      </c>
      <c r="O182" s="33">
        <f t="shared" si="38"/>
        <v>0</v>
      </c>
      <c r="P182" s="33">
        <f t="shared" si="38"/>
        <v>0</v>
      </c>
      <c r="Q182" s="33">
        <f t="shared" si="38"/>
        <v>0</v>
      </c>
      <c r="R182" s="33">
        <f t="shared" si="38"/>
        <v>0</v>
      </c>
      <c r="S182" s="33">
        <f t="shared" si="38"/>
        <v>0</v>
      </c>
      <c r="T182" s="33">
        <f t="shared" si="38"/>
        <v>0</v>
      </c>
      <c r="U182" s="33">
        <f t="shared" si="38"/>
        <v>0</v>
      </c>
      <c r="V182" s="33">
        <f t="shared" si="38"/>
        <v>0</v>
      </c>
      <c r="W182" s="33">
        <f t="shared" si="38"/>
        <v>0</v>
      </c>
      <c r="X182" s="33"/>
      <c r="Y182" s="33"/>
      <c r="Z182" s="33"/>
      <c r="AA182" s="33"/>
      <c r="AB182" s="33"/>
      <c r="AC182" s="33"/>
    </row>
    <row r="183" spans="1:29" ht="15" customHeight="1">
      <c r="A183" s="22" t="s">
        <v>13</v>
      </c>
      <c r="B183" s="33">
        <f t="shared" si="38"/>
        <v>0.182648401826484</v>
      </c>
      <c r="C183" s="33">
        <f t="shared" si="38"/>
        <v>0.23459953801772357</v>
      </c>
      <c r="D183" s="33">
        <f t="shared" si="38"/>
        <v>0.04596003718761501</v>
      </c>
      <c r="E183" s="33">
        <f t="shared" si="38"/>
        <v>0.005249508250811506</v>
      </c>
      <c r="F183" s="33">
        <f t="shared" si="38"/>
        <v>0.06008074944788553</v>
      </c>
      <c r="G183" s="33">
        <f t="shared" si="38"/>
        <v>0.05731536616011227</v>
      </c>
      <c r="H183" s="33">
        <f t="shared" si="38"/>
        <v>0.0585296557569303</v>
      </c>
      <c r="I183" s="33">
        <f t="shared" si="38"/>
        <v>0.046049598375378344</v>
      </c>
      <c r="J183" s="33">
        <f t="shared" si="38"/>
        <v>0</v>
      </c>
      <c r="K183" s="33">
        <f t="shared" si="38"/>
        <v>0</v>
      </c>
      <c r="L183" s="33">
        <f t="shared" si="38"/>
        <v>0.006477527379264016</v>
      </c>
      <c r="M183" s="33">
        <f t="shared" si="38"/>
        <v>0.0006392035664173868</v>
      </c>
      <c r="N183" s="33">
        <f t="shared" si="38"/>
        <v>0.0011539617515495693</v>
      </c>
      <c r="O183" s="33">
        <f t="shared" si="38"/>
        <v>0.0022759190196514336</v>
      </c>
      <c r="P183" s="33">
        <f t="shared" si="38"/>
        <v>0.0008172897007509478</v>
      </c>
      <c r="Q183" s="33">
        <f t="shared" si="38"/>
        <v>0.02305279563298371</v>
      </c>
      <c r="R183" s="33">
        <f t="shared" si="38"/>
        <v>0.023975513740570036</v>
      </c>
      <c r="S183" s="33">
        <f t="shared" si="38"/>
        <v>0.22787919477577195</v>
      </c>
      <c r="T183" s="33">
        <f t="shared" si="38"/>
        <v>0.27119945326514455</v>
      </c>
      <c r="U183" s="33">
        <f t="shared" si="38"/>
        <v>0.2174338774620168</v>
      </c>
      <c r="V183" s="33">
        <f t="shared" si="38"/>
        <v>0.12448002090937504</v>
      </c>
      <c r="W183" s="33">
        <f t="shared" si="38"/>
        <v>0</v>
      </c>
      <c r="X183" s="33">
        <f>X18/X$165*100</f>
        <v>0.1855116867804775</v>
      </c>
      <c r="Y183" s="33">
        <f>Y18/Y$165*100</f>
        <v>0.13154699904042183</v>
      </c>
      <c r="Z183" s="33"/>
      <c r="AA183" s="33"/>
      <c r="AB183" s="33">
        <f>AB18/AB$165*100</f>
        <v>0</v>
      </c>
      <c r="AC183" s="33">
        <f>AC18/AC$165*100</f>
        <v>0</v>
      </c>
    </row>
    <row r="184" spans="1:29" ht="15" customHeight="1">
      <c r="A184" s="2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10"/>
      <c r="AC184" s="33"/>
    </row>
    <row r="185" spans="1:29" s="13" customFormat="1" ht="15" customHeight="1">
      <c r="A185" s="11" t="s">
        <v>19</v>
      </c>
      <c r="B185" s="32">
        <f aca="true" t="shared" si="39" ref="B185:AC185">B20/B$165*100</f>
        <v>12.90992112909921</v>
      </c>
      <c r="C185" s="32">
        <f t="shared" si="39"/>
        <v>12.211255627930669</v>
      </c>
      <c r="D185" s="32">
        <f t="shared" si="39"/>
        <v>10.071090521696282</v>
      </c>
      <c r="E185" s="32">
        <f t="shared" si="39"/>
        <v>10.40691149322241</v>
      </c>
      <c r="F185" s="32">
        <f t="shared" si="39"/>
        <v>9.163264472971425</v>
      </c>
      <c r="G185" s="32">
        <f t="shared" si="39"/>
        <v>10.9253834532329</v>
      </c>
      <c r="H185" s="32">
        <f t="shared" si="39"/>
        <v>9.081476949044472</v>
      </c>
      <c r="I185" s="32">
        <f t="shared" si="39"/>
        <v>9.823670892208316</v>
      </c>
      <c r="J185" s="32">
        <f t="shared" si="39"/>
        <v>10.269773455372782</v>
      </c>
      <c r="K185" s="32">
        <f t="shared" si="39"/>
        <v>11.358199554073384</v>
      </c>
      <c r="L185" s="32">
        <f t="shared" si="39"/>
        <v>11.971239489422498</v>
      </c>
      <c r="M185" s="32">
        <f t="shared" si="39"/>
        <v>13.07108859486836</v>
      </c>
      <c r="N185" s="32">
        <f t="shared" si="39"/>
        <v>15.467683759096673</v>
      </c>
      <c r="O185" s="32">
        <f t="shared" si="39"/>
        <v>13.37194140184815</v>
      </c>
      <c r="P185" s="32">
        <f t="shared" si="39"/>
        <v>13.244043385718985</v>
      </c>
      <c r="Q185" s="32">
        <f t="shared" si="39"/>
        <v>9.547434614479485</v>
      </c>
      <c r="R185" s="32">
        <f t="shared" si="39"/>
        <v>10.437577279688805</v>
      </c>
      <c r="S185" s="32">
        <f t="shared" si="39"/>
        <v>10.87319981673472</v>
      </c>
      <c r="T185" s="32">
        <f t="shared" si="39"/>
        <v>11.849655183201547</v>
      </c>
      <c r="U185" s="32">
        <f t="shared" si="39"/>
        <v>11.67732309071011</v>
      </c>
      <c r="V185" s="32">
        <f t="shared" si="39"/>
        <v>12.076212296963524</v>
      </c>
      <c r="W185" s="32">
        <f t="shared" si="39"/>
        <v>7.623275277203061</v>
      </c>
      <c r="X185" s="32">
        <f t="shared" si="39"/>
        <v>8.055225042596268</v>
      </c>
      <c r="Y185" s="32">
        <f t="shared" si="39"/>
        <v>8.104249909442869</v>
      </c>
      <c r="Z185" s="32">
        <f t="shared" si="39"/>
        <v>7.906326035353127</v>
      </c>
      <c r="AA185" s="32">
        <f t="shared" si="39"/>
        <v>7.8521307020254945</v>
      </c>
      <c r="AB185" s="32">
        <f t="shared" si="39"/>
        <v>7.910228009873163</v>
      </c>
      <c r="AC185" s="32">
        <f t="shared" si="39"/>
        <v>7.8440788949395674</v>
      </c>
    </row>
    <row r="186" spans="1:29" ht="15" customHeight="1">
      <c r="A186" s="22" t="s">
        <v>27</v>
      </c>
      <c r="B186" s="33">
        <f aca="true" t="shared" si="40" ref="B186:AC186">B21/B$165*100</f>
        <v>4.931506849315069</v>
      </c>
      <c r="C186" s="33">
        <f t="shared" si="40"/>
        <v>3.651233460259584</v>
      </c>
      <c r="D186" s="33">
        <f t="shared" si="40"/>
        <v>2.960527480195438</v>
      </c>
      <c r="E186" s="33">
        <f t="shared" si="40"/>
        <v>2.7738878825310795</v>
      </c>
      <c r="F186" s="33">
        <f t="shared" si="40"/>
        <v>1.8730283276782413</v>
      </c>
      <c r="G186" s="33">
        <f t="shared" si="40"/>
        <v>2.0950557436713537</v>
      </c>
      <c r="H186" s="33">
        <f t="shared" si="40"/>
        <v>1.591193964854213</v>
      </c>
      <c r="I186" s="33">
        <f t="shared" si="40"/>
        <v>1.9218769627357153</v>
      </c>
      <c r="J186" s="33">
        <f t="shared" si="40"/>
        <v>1.7793338765413842</v>
      </c>
      <c r="K186" s="33">
        <f t="shared" si="40"/>
        <v>2.269632736845685</v>
      </c>
      <c r="L186" s="33">
        <f t="shared" si="40"/>
        <v>2.4296577532237613</v>
      </c>
      <c r="M186" s="33">
        <f t="shared" si="40"/>
        <v>2.6761292916942825</v>
      </c>
      <c r="N186" s="33">
        <f t="shared" si="40"/>
        <v>2.866597460239171</v>
      </c>
      <c r="O186" s="33">
        <f t="shared" si="40"/>
        <v>2.653483794329429</v>
      </c>
      <c r="P186" s="33">
        <f t="shared" si="40"/>
        <v>2.59660796483391</v>
      </c>
      <c r="Q186" s="33">
        <f t="shared" si="40"/>
        <v>2.574281827719435</v>
      </c>
      <c r="R186" s="33">
        <f t="shared" si="40"/>
        <v>2.2086498520867255</v>
      </c>
      <c r="S186" s="33">
        <f t="shared" si="40"/>
        <v>2.162719977277629</v>
      </c>
      <c r="T186" s="33">
        <f t="shared" si="40"/>
        <v>2.0278700527664384</v>
      </c>
      <c r="U186" s="33">
        <f t="shared" si="40"/>
        <v>1.9633296177515764</v>
      </c>
      <c r="V186" s="33">
        <f t="shared" si="40"/>
        <v>1.9190270453285814</v>
      </c>
      <c r="W186" s="33">
        <f t="shared" si="40"/>
        <v>2.248893885861794</v>
      </c>
      <c r="X186" s="33">
        <f t="shared" si="40"/>
        <v>2.4778041774313753</v>
      </c>
      <c r="Y186" s="33">
        <f t="shared" si="40"/>
        <v>2.5053016086158393</v>
      </c>
      <c r="Z186" s="33">
        <f t="shared" si="40"/>
        <v>2.3452520941805095</v>
      </c>
      <c r="AA186" s="33">
        <f t="shared" si="40"/>
        <v>2.4398467373792276</v>
      </c>
      <c r="AB186" s="33">
        <f t="shared" si="40"/>
        <v>2.3829870897722953</v>
      </c>
      <c r="AC186" s="33">
        <f t="shared" si="40"/>
        <v>2.4138918720629436</v>
      </c>
    </row>
    <row r="187" spans="1:29" ht="15" customHeight="1">
      <c r="A187" s="23" t="s">
        <v>24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f aca="true" t="shared" si="41" ref="Y187:AC200">Y22/Y$165*100</f>
        <v>2.2028131349410938</v>
      </c>
      <c r="Z187" s="33">
        <f t="shared" si="41"/>
        <v>2.070813771914541</v>
      </c>
      <c r="AA187" s="33">
        <f t="shared" si="41"/>
        <v>2.164137662458408</v>
      </c>
      <c r="AB187" s="33">
        <f t="shared" si="41"/>
        <v>2.0794975690075685</v>
      </c>
      <c r="AC187" s="33">
        <f t="shared" si="41"/>
        <v>2.114851336736049</v>
      </c>
    </row>
    <row r="188" spans="1:29" ht="15" customHeight="1">
      <c r="A188" s="23" t="s">
        <v>25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>
        <f t="shared" si="41"/>
        <v>0.12937613076335105</v>
      </c>
      <c r="Z188" s="33">
        <f t="shared" si="41"/>
        <v>0.11178264405931457</v>
      </c>
      <c r="AA188" s="33">
        <f t="shared" si="41"/>
        <v>0.11116298980961979</v>
      </c>
      <c r="AB188" s="33">
        <f t="shared" si="41"/>
        <v>0.12039946462535964</v>
      </c>
      <c r="AC188" s="33">
        <f t="shared" si="41"/>
        <v>0.1184672283045241</v>
      </c>
    </row>
    <row r="189" spans="1:29" ht="15" customHeight="1">
      <c r="A189" s="23" t="s">
        <v>26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>
        <f t="shared" si="41"/>
        <v>0.1731123429113941</v>
      </c>
      <c r="Z189" s="33">
        <f t="shared" si="41"/>
        <v>0.16265567820665439</v>
      </c>
      <c r="AA189" s="33">
        <f t="shared" si="41"/>
        <v>0.16454608511119975</v>
      </c>
      <c r="AB189" s="33">
        <f t="shared" si="41"/>
        <v>0.18309005613936724</v>
      </c>
      <c r="AC189" s="33">
        <f t="shared" si="41"/>
        <v>0.18057330702237065</v>
      </c>
    </row>
    <row r="190" spans="1:29" ht="15" customHeight="1">
      <c r="A190" s="22" t="s">
        <v>16</v>
      </c>
      <c r="B190" s="33">
        <f aca="true" t="shared" si="42" ref="B190:X190">B25/B$165*100</f>
        <v>0.4919053549190536</v>
      </c>
      <c r="C190" s="33">
        <f t="shared" si="42"/>
        <v>0.7572033869352541</v>
      </c>
      <c r="D190" s="33">
        <f t="shared" si="42"/>
        <v>0</v>
      </c>
      <c r="E190" s="33">
        <f t="shared" si="42"/>
        <v>0.7034341056087418</v>
      </c>
      <c r="F190" s="33">
        <f t="shared" si="42"/>
        <v>0.5834118516946742</v>
      </c>
      <c r="G190" s="33">
        <f t="shared" si="42"/>
        <v>0.6982623592974927</v>
      </c>
      <c r="H190" s="33">
        <f t="shared" si="42"/>
        <v>0.3339302737978483</v>
      </c>
      <c r="I190" s="33">
        <f t="shared" si="42"/>
        <v>0.3623458656034527</v>
      </c>
      <c r="J190" s="33">
        <f t="shared" si="42"/>
        <v>0.35761516985278635</v>
      </c>
      <c r="K190" s="33">
        <f t="shared" si="42"/>
        <v>0.7442441266378889</v>
      </c>
      <c r="L190" s="33">
        <f t="shared" si="42"/>
        <v>0.6184237241811623</v>
      </c>
      <c r="M190" s="33">
        <f t="shared" si="42"/>
        <v>0.7981541686264061</v>
      </c>
      <c r="N190" s="33">
        <f t="shared" si="42"/>
        <v>0.8276565738241103</v>
      </c>
      <c r="O190" s="33">
        <f t="shared" si="42"/>
        <v>0.71032451671539</v>
      </c>
      <c r="P190" s="33">
        <f t="shared" si="42"/>
        <v>0.6063058405984363</v>
      </c>
      <c r="Q190" s="33">
        <f t="shared" si="42"/>
        <v>0.42160735841945485</v>
      </c>
      <c r="R190" s="33">
        <f t="shared" si="42"/>
        <v>0.25569123732301574</v>
      </c>
      <c r="S190" s="33">
        <f t="shared" si="42"/>
        <v>0.2719154644551329</v>
      </c>
      <c r="T190" s="33">
        <f t="shared" si="42"/>
        <v>0.30438897343905547</v>
      </c>
      <c r="U190" s="33">
        <f t="shared" si="42"/>
        <v>0.408636232266062</v>
      </c>
      <c r="V190" s="33">
        <f t="shared" si="42"/>
        <v>0.5851504704269379</v>
      </c>
      <c r="W190" s="33">
        <f t="shared" si="42"/>
        <v>0.4517881742138068</v>
      </c>
      <c r="X190" s="33">
        <f t="shared" si="42"/>
        <v>0.5267802720277535</v>
      </c>
      <c r="Y190" s="33">
        <f t="shared" si="41"/>
        <v>0.4720083740991611</v>
      </c>
      <c r="Z190" s="33">
        <f t="shared" si="41"/>
        <v>0.5736034138117764</v>
      </c>
      <c r="AA190" s="33">
        <f t="shared" si="41"/>
        <v>0.6967185705631446</v>
      </c>
      <c r="AB190" s="33">
        <f t="shared" si="41"/>
        <v>0.900353245484736</v>
      </c>
      <c r="AC190" s="33">
        <f t="shared" si="41"/>
        <v>0.7793821667330767</v>
      </c>
    </row>
    <row r="191" spans="1:29" ht="15" customHeight="1">
      <c r="A191" s="24" t="s">
        <v>31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>
        <f t="shared" si="41"/>
        <v>0.138364878975921</v>
      </c>
      <c r="Z191" s="33">
        <f t="shared" si="41"/>
        <v>0.09363960008681599</v>
      </c>
      <c r="AA191" s="33">
        <f t="shared" si="41"/>
        <v>0.359248024628896</v>
      </c>
      <c r="AB191" s="33">
        <f t="shared" si="41"/>
        <v>0.4167060583522704</v>
      </c>
      <c r="AC191" s="33">
        <f t="shared" si="41"/>
        <v>0.3677186624417333</v>
      </c>
    </row>
    <row r="192" spans="1:29" ht="15" customHeight="1">
      <c r="A192" s="24" t="s">
        <v>28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>
        <f t="shared" si="41"/>
        <v>0.3336434951232401</v>
      </c>
      <c r="Z192" s="33">
        <f t="shared" si="41"/>
        <v>0.47996381372496033</v>
      </c>
      <c r="AA192" s="33">
        <f t="shared" si="41"/>
        <v>0.33747054593424863</v>
      </c>
      <c r="AB192" s="33">
        <f t="shared" si="41"/>
        <v>0.4836471871324656</v>
      </c>
      <c r="AC192" s="33">
        <f t="shared" si="41"/>
        <v>0.41166350429134335</v>
      </c>
    </row>
    <row r="193" spans="1:29" ht="15" customHeight="1">
      <c r="A193" s="22" t="s">
        <v>17</v>
      </c>
      <c r="B193" s="33">
        <f aca="true" t="shared" si="43" ref="B193:X193">B28/B$165*100</f>
        <v>0.9817351598173516</v>
      </c>
      <c r="C193" s="33">
        <f t="shared" si="43"/>
        <v>2.693126403910778</v>
      </c>
      <c r="D193" s="33">
        <f t="shared" si="43"/>
        <v>3.1081448877726086</v>
      </c>
      <c r="E193" s="33">
        <f t="shared" si="43"/>
        <v>5.00492888912597</v>
      </c>
      <c r="F193" s="33">
        <f t="shared" si="43"/>
        <v>1.4634267219532409</v>
      </c>
      <c r="G193" s="33">
        <f t="shared" si="43"/>
        <v>1.3975993817104877</v>
      </c>
      <c r="H193" s="33">
        <f t="shared" si="43"/>
        <v>1.3455336741107602</v>
      </c>
      <c r="I193" s="33">
        <f t="shared" si="43"/>
        <v>1.6006356321569544</v>
      </c>
      <c r="J193" s="33">
        <f t="shared" si="43"/>
        <v>1.8107163500476724</v>
      </c>
      <c r="K193" s="33">
        <f t="shared" si="43"/>
        <v>2.186681869833642</v>
      </c>
      <c r="L193" s="33">
        <f t="shared" si="43"/>
        <v>1.8990967921367379</v>
      </c>
      <c r="M193" s="33">
        <f t="shared" si="43"/>
        <v>2.0018037190821425</v>
      </c>
      <c r="N193" s="33">
        <f t="shared" si="43"/>
        <v>1.8543539469841417</v>
      </c>
      <c r="O193" s="33">
        <f t="shared" si="43"/>
        <v>1.5632135890091083</v>
      </c>
      <c r="P193" s="33">
        <f t="shared" si="43"/>
        <v>1.35746318306362</v>
      </c>
      <c r="Q193" s="33">
        <f t="shared" si="43"/>
        <v>1.3203840250184915</v>
      </c>
      <c r="R193" s="33">
        <f t="shared" si="43"/>
        <v>1.2007450552149768</v>
      </c>
      <c r="S193" s="33">
        <f t="shared" si="43"/>
        <v>1.2420059309468767</v>
      </c>
      <c r="T193" s="33">
        <f t="shared" si="43"/>
        <v>3.8895421283158518</v>
      </c>
      <c r="U193" s="33">
        <f t="shared" si="43"/>
        <v>3.865560001071753</v>
      </c>
      <c r="V193" s="33">
        <f t="shared" si="43"/>
        <v>4.072242983205146</v>
      </c>
      <c r="W193" s="33">
        <f t="shared" si="43"/>
        <v>4.8510576251075905</v>
      </c>
      <c r="X193" s="33">
        <f t="shared" si="43"/>
        <v>4.8225049219213245</v>
      </c>
      <c r="Y193" s="33">
        <f t="shared" si="41"/>
        <v>4.903917574556724</v>
      </c>
      <c r="Z193" s="33">
        <f t="shared" si="41"/>
        <v>4.5322079442464265</v>
      </c>
      <c r="AA193" s="33">
        <f t="shared" si="41"/>
        <v>4.572953022387191</v>
      </c>
      <c r="AB193" s="33">
        <f t="shared" si="41"/>
        <v>4.484406899188871</v>
      </c>
      <c r="AC193" s="33">
        <f t="shared" si="41"/>
        <v>4.501794711243509</v>
      </c>
    </row>
    <row r="194" spans="1:29" ht="15" customHeight="1">
      <c r="A194" s="23" t="s">
        <v>29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>
        <f t="shared" si="41"/>
        <v>3.839887731080829</v>
      </c>
      <c r="Z194" s="33">
        <f t="shared" si="41"/>
        <v>3.517788889076571</v>
      </c>
      <c r="AA194" s="33">
        <f t="shared" si="41"/>
        <v>3.505933750036147</v>
      </c>
      <c r="AB194" s="33">
        <f t="shared" si="41"/>
        <v>3.4166005224387246</v>
      </c>
      <c r="AC194" s="33">
        <f t="shared" si="41"/>
        <v>3.4650219152609907</v>
      </c>
    </row>
    <row r="195" spans="1:29" ht="15" customHeight="1">
      <c r="A195" s="23" t="s">
        <v>30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>
        <f t="shared" si="41"/>
        <v>1.0640298434758946</v>
      </c>
      <c r="Z195" s="33">
        <f t="shared" si="41"/>
        <v>1.0144190551698553</v>
      </c>
      <c r="AA195" s="33">
        <f t="shared" si="41"/>
        <v>1.0670192723510434</v>
      </c>
      <c r="AB195" s="33">
        <f t="shared" si="41"/>
        <v>1.0678063767501467</v>
      </c>
      <c r="AC195" s="33">
        <f t="shared" si="41"/>
        <v>1.0367727959825186</v>
      </c>
    </row>
    <row r="196" spans="1:29" ht="15" customHeight="1">
      <c r="A196" s="22" t="s">
        <v>14</v>
      </c>
      <c r="B196" s="33">
        <f aca="true" t="shared" si="44" ref="B196:X198">B31/B$165*100</f>
        <v>0.45039435450394355</v>
      </c>
      <c r="C196" s="33">
        <f t="shared" si="44"/>
        <v>0.17674436739546653</v>
      </c>
      <c r="D196" s="33">
        <f t="shared" si="44"/>
        <v>1.4687737308008153</v>
      </c>
      <c r="E196" s="33">
        <f t="shared" si="44"/>
        <v>1.8265902572710033</v>
      </c>
      <c r="F196" s="33">
        <f t="shared" si="44"/>
        <v>0.7094206254758842</v>
      </c>
      <c r="G196" s="33">
        <f t="shared" si="44"/>
        <v>0.05409137681360595</v>
      </c>
      <c r="H196" s="33">
        <f t="shared" si="44"/>
        <v>0.03371723152910312</v>
      </c>
      <c r="I196" s="33">
        <f t="shared" si="44"/>
        <v>0.013040778878392143</v>
      </c>
      <c r="J196" s="33">
        <f t="shared" si="44"/>
        <v>0.07457869586459061</v>
      </c>
      <c r="K196" s="33">
        <f t="shared" si="44"/>
        <v>0.049075383664904555</v>
      </c>
      <c r="L196" s="33">
        <f t="shared" si="44"/>
        <v>0.14911054620155983</v>
      </c>
      <c r="M196" s="33">
        <f t="shared" si="44"/>
        <v>0.1622452258625924</v>
      </c>
      <c r="N196" s="33">
        <f t="shared" si="44"/>
        <v>0.36561811197316474</v>
      </c>
      <c r="O196" s="33">
        <f t="shared" si="44"/>
        <v>0.26332722746773</v>
      </c>
      <c r="P196" s="33">
        <f t="shared" si="44"/>
        <v>0.582017667183812</v>
      </c>
      <c r="Q196" s="33">
        <f t="shared" si="44"/>
        <v>0.04439832306245394</v>
      </c>
      <c r="R196" s="33">
        <f t="shared" si="44"/>
        <v>0.060830832658887626</v>
      </c>
      <c r="S196" s="33">
        <f t="shared" si="44"/>
        <v>0.08798036184753148</v>
      </c>
      <c r="T196" s="33">
        <f t="shared" si="44"/>
        <v>0.04986843685926369</v>
      </c>
      <c r="U196" s="33">
        <f t="shared" si="44"/>
        <v>0.019603859373957262</v>
      </c>
      <c r="V196" s="33">
        <f t="shared" si="44"/>
        <v>0.019618019008652433</v>
      </c>
      <c r="W196" s="33">
        <f t="shared" si="44"/>
        <v>0.06029910207598925</v>
      </c>
      <c r="X196" s="33">
        <f t="shared" si="44"/>
        <v>0.06105102937963325</v>
      </c>
      <c r="Y196" s="33">
        <f t="shared" si="41"/>
        <v>0.06607321533995213</v>
      </c>
      <c r="Z196" s="33">
        <f t="shared" si="41"/>
        <v>0.3961242204610744</v>
      </c>
      <c r="AA196" s="33">
        <f t="shared" si="41"/>
        <v>0.059759375628960505</v>
      </c>
      <c r="AB196" s="33">
        <f t="shared" si="41"/>
        <v>0.11208669687792167</v>
      </c>
      <c r="AC196" s="33">
        <f t="shared" si="41"/>
        <v>0.12383890227627777</v>
      </c>
    </row>
    <row r="197" spans="1:29" ht="15" customHeight="1">
      <c r="A197" s="22" t="s">
        <v>13</v>
      </c>
      <c r="B197" s="33">
        <f t="shared" si="44"/>
        <v>0.38293897882938976</v>
      </c>
      <c r="C197" s="33">
        <f t="shared" si="44"/>
        <v>0.07502099047721242</v>
      </c>
      <c r="D197" s="33">
        <f t="shared" si="44"/>
        <v>0.008568820492606188</v>
      </c>
      <c r="E197" s="33">
        <f t="shared" si="44"/>
        <v>0.09807035868561495</v>
      </c>
      <c r="F197" s="33">
        <f t="shared" si="44"/>
        <v>0.09355639816702369</v>
      </c>
      <c r="G197" s="33">
        <f t="shared" si="44"/>
        <v>0.12125782153248751</v>
      </c>
      <c r="H197" s="33">
        <f t="shared" si="44"/>
        <v>0.0954024743393982</v>
      </c>
      <c r="I197" s="33">
        <f t="shared" si="44"/>
        <v>0</v>
      </c>
      <c r="J197" s="33">
        <f t="shared" si="44"/>
        <v>0</v>
      </c>
      <c r="K197" s="33">
        <f t="shared" si="44"/>
        <v>0.00820043268614843</v>
      </c>
      <c r="L197" s="33">
        <f t="shared" si="44"/>
        <v>0.0008109462571714251</v>
      </c>
      <c r="M197" s="33">
        <f t="shared" si="44"/>
        <v>0.0014632311097911189</v>
      </c>
      <c r="N197" s="33">
        <f t="shared" si="44"/>
        <v>0.002886860246249431</v>
      </c>
      <c r="O197" s="33">
        <f t="shared" si="44"/>
        <v>0.0009727469351291744</v>
      </c>
      <c r="P197" s="33">
        <f t="shared" si="44"/>
        <v>0.03229342125274899</v>
      </c>
      <c r="Q197" s="33">
        <f t="shared" si="44"/>
        <v>0.03264379083103477</v>
      </c>
      <c r="R197" s="33">
        <f t="shared" si="44"/>
        <v>0.30534950802643795</v>
      </c>
      <c r="S197" s="33">
        <f t="shared" si="44"/>
        <v>0.33170384660236457</v>
      </c>
      <c r="T197" s="33">
        <f t="shared" si="44"/>
        <v>0.2700840643192218</v>
      </c>
      <c r="U197" s="33">
        <f t="shared" si="44"/>
        <v>0.15180854907074026</v>
      </c>
      <c r="V197" s="33">
        <f t="shared" si="44"/>
        <v>0.40186283221534025</v>
      </c>
      <c r="W197" s="33">
        <f t="shared" si="44"/>
        <v>0</v>
      </c>
      <c r="X197" s="33">
        <f t="shared" si="44"/>
        <v>0.1460930082441951</v>
      </c>
      <c r="Y197" s="33">
        <f t="shared" si="41"/>
        <v>0.15545405023768033</v>
      </c>
      <c r="Z197" s="33">
        <f t="shared" si="41"/>
        <v>0.030846834406825025</v>
      </c>
      <c r="AA197" s="33">
        <f t="shared" si="41"/>
        <v>0.06899257549461285</v>
      </c>
      <c r="AB197" s="33">
        <f t="shared" si="41"/>
        <v>0.016749807119517308</v>
      </c>
      <c r="AC197" s="33">
        <f t="shared" si="41"/>
        <v>0.02074391717106553</v>
      </c>
    </row>
    <row r="198" spans="1:29" ht="15" customHeight="1">
      <c r="A198" s="22" t="s">
        <v>10</v>
      </c>
      <c r="B198" s="33">
        <f t="shared" si="44"/>
        <v>5.671440431714404</v>
      </c>
      <c r="C198" s="33">
        <f t="shared" si="44"/>
        <v>4.857927018952373</v>
      </c>
      <c r="D198" s="33">
        <f t="shared" si="44"/>
        <v>2.525075602434814</v>
      </c>
      <c r="E198" s="33">
        <f t="shared" si="44"/>
        <v>0</v>
      </c>
      <c r="F198" s="33">
        <f t="shared" si="44"/>
        <v>4.440420548002362</v>
      </c>
      <c r="G198" s="33">
        <f t="shared" si="44"/>
        <v>6.559116770207472</v>
      </c>
      <c r="H198" s="33">
        <f t="shared" si="44"/>
        <v>5.681699330413149</v>
      </c>
      <c r="I198" s="33">
        <f t="shared" si="44"/>
        <v>5.9257716528338005</v>
      </c>
      <c r="J198" s="33">
        <f t="shared" si="44"/>
        <v>6.247529363066348</v>
      </c>
      <c r="K198" s="33">
        <f t="shared" si="44"/>
        <v>6.1003650044051145</v>
      </c>
      <c r="L198" s="33">
        <f t="shared" si="44"/>
        <v>6.874139727422106</v>
      </c>
      <c r="M198" s="33">
        <f t="shared" si="44"/>
        <v>7.431292958493146</v>
      </c>
      <c r="N198" s="33">
        <f t="shared" si="44"/>
        <v>9.550570805829835</v>
      </c>
      <c r="O198" s="33">
        <f t="shared" si="44"/>
        <v>8.180619527391366</v>
      </c>
      <c r="P198" s="33">
        <f t="shared" si="44"/>
        <v>8.069355308786456</v>
      </c>
      <c r="Q198" s="33">
        <f t="shared" si="44"/>
        <v>5.154119289428616</v>
      </c>
      <c r="R198" s="33">
        <f t="shared" si="44"/>
        <v>6.406310794378761</v>
      </c>
      <c r="S198" s="33">
        <f t="shared" si="44"/>
        <v>6.776874235605186</v>
      </c>
      <c r="T198" s="33">
        <f t="shared" si="44"/>
        <v>5.3079015275017145</v>
      </c>
      <c r="U198" s="33">
        <f t="shared" si="44"/>
        <v>5.2683848311760215</v>
      </c>
      <c r="V198" s="33">
        <f t="shared" si="44"/>
        <v>5.078310946778866</v>
      </c>
      <c r="W198" s="33">
        <f t="shared" si="44"/>
        <v>0</v>
      </c>
      <c r="X198" s="33">
        <f t="shared" si="44"/>
        <v>0</v>
      </c>
      <c r="Y198" s="33">
        <f t="shared" si="41"/>
        <v>0.0014950865935132985</v>
      </c>
      <c r="Z198" s="33">
        <f t="shared" si="41"/>
        <v>0</v>
      </c>
      <c r="AA198" s="33">
        <f t="shared" si="41"/>
        <v>0</v>
      </c>
      <c r="AB198" s="33">
        <f t="shared" si="41"/>
        <v>0</v>
      </c>
      <c r="AC198" s="33">
        <f t="shared" si="41"/>
        <v>0</v>
      </c>
    </row>
    <row r="199" spans="1:29" ht="15" customHeight="1">
      <c r="A199" s="22" t="s">
        <v>21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>
        <f>X34/X$165*100</f>
        <v>0</v>
      </c>
      <c r="Y199" s="33">
        <f t="shared" si="41"/>
        <v>0</v>
      </c>
      <c r="Z199" s="33">
        <f t="shared" si="41"/>
        <v>0</v>
      </c>
      <c r="AA199" s="33">
        <f t="shared" si="41"/>
        <v>0</v>
      </c>
      <c r="AB199" s="33">
        <f t="shared" si="41"/>
        <v>0</v>
      </c>
      <c r="AC199" s="33">
        <f t="shared" si="41"/>
        <v>0</v>
      </c>
    </row>
    <row r="200" spans="1:29" ht="15" customHeight="1">
      <c r="A200" s="22" t="s">
        <v>22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>
        <f>W35/W$165</f>
        <v>0.0001123648994388041</v>
      </c>
      <c r="X200" s="33">
        <f>X35/X$165*100</f>
        <v>0.02099163359198562</v>
      </c>
      <c r="Y200" s="33">
        <f t="shared" si="41"/>
        <v>0</v>
      </c>
      <c r="Z200" s="33">
        <f t="shared" si="41"/>
        <v>0.0282915282465151</v>
      </c>
      <c r="AA200" s="33">
        <f t="shared" si="41"/>
        <v>0.013860420572359785</v>
      </c>
      <c r="AB200" s="33">
        <f t="shared" si="41"/>
        <v>0.013644271429822576</v>
      </c>
      <c r="AC200" s="33">
        <f t="shared" si="41"/>
        <v>0.004427325452694027</v>
      </c>
    </row>
    <row r="201" spans="1:29" ht="15" customHeight="1">
      <c r="A201" s="34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spans="1:27" ht="15" customHeight="1">
      <c r="A202" s="50" t="s">
        <v>32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9" ht="15" customHeight="1">
      <c r="A203" s="50" t="s">
        <v>42</v>
      </c>
      <c r="AC203" s="2" t="s">
        <v>35</v>
      </c>
    </row>
    <row r="204" spans="20:29" ht="15" customHeight="1">
      <c r="T204" s="1"/>
      <c r="U204" s="1"/>
      <c r="V204" s="34"/>
      <c r="W204" s="34"/>
      <c r="X204" s="34"/>
      <c r="Y204" s="34"/>
      <c r="Z204" s="34"/>
      <c r="AA204" s="34"/>
      <c r="AB204" s="34"/>
      <c r="AC204" s="34"/>
    </row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mergeCells count="10">
    <mergeCell ref="A2:AC2"/>
    <mergeCell ref="A3:AC3"/>
    <mergeCell ref="A43:AC43"/>
    <mergeCell ref="A44:AC44"/>
    <mergeCell ref="A167:AC167"/>
    <mergeCell ref="A168:AC168"/>
    <mergeCell ref="A84:AC84"/>
    <mergeCell ref="A85:AC85"/>
    <mergeCell ref="A126:AC126"/>
    <mergeCell ref="A127:AC12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2009-08-27T17:36:09Z</dcterms:created>
  <dcterms:modified xsi:type="dcterms:W3CDTF">2009-09-01T16:24:14Z</dcterms:modified>
  <cp:category/>
  <cp:version/>
  <cp:contentType/>
  <cp:contentStatus/>
</cp:coreProperties>
</file>