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aja_California_Sur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<sst xmlns="http://schemas.openxmlformats.org/spreadsheetml/2006/main" count="198" uniqueCount="48">
  <si>
    <t>Fuente: Elaborado por el Centro de Estudios de las Finanzas Públicas de la Cámara de Diputados con base en "Estadísticas de Finanzas Públicas Estatales y Municipales de México 1980 - 2007", INEGI.</t>
  </si>
  <si>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</si>
  <si>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</si>
  <si>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</si>
  <si>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</si>
  <si>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</si>
  <si>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</si>
  <si>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</si>
  <si>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</si>
  <si>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</si>
  <si>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</si>
  <si>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</si>
  <si>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</si>
  <si>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</si>
  <si>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</si>
  <si>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</si>
  <si>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</si>
  <si>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</si>
  <si>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</si>
  <si>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</si>
  <si>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</si>
  <si>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(Porcentajes del PIB de Baja California Sur)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</si>
  <si>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</si>
  <si>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</si>
  <si>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</si>
  <si>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</si>
  <si>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</si>
  <si>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</si>
  <si>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</si>
  <si>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</si>
  <si>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</si>
  <si>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</si>
  <si>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</si>
  <si>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</si>
  <si>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</si>
  <si>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>Baja  California Sur: Situación de las Finanzas Públicas, 1980-2006</t>
  </si>
  <si>
    <t xml:space="preserve"> </t>
  </si>
  <si>
    <t>(Miles de pesos constantes, base 2003 = 100)*</t>
  </si>
  <si>
    <t>Baja  California Sur: Situación de las Finanzas Públicas, 1980-2007</t>
  </si>
  <si>
    <t>Baja  California Sur: Ingresos y Gastos como porcentaje del PIB, 1980-2007</t>
  </si>
  <si>
    <t>IPI 2003=100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</si>
  <si>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</si>
  <si>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</si>
  <si>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</si>
  <si>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</si>
  <si>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</si>
  <si>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</si>
  <si>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PIB Baja California Sur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</si>
</sst>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7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2"/>
    </xf>
    <xf numFmtId="169" fontId="6" fillId="2" borderId="0" xfId="0" applyNumberFormat="1" applyFont="1" applyFill="1" applyBorder="1" applyAlignment="1">
      <alignment horizontal="right" vertical="center"/>
    </xf>
    <xf numFmtId="169" fontId="6" fillId="2" borderId="0" xfId="0" applyNumberFormat="1" applyFont="1" applyFill="1" applyBorder="1" applyAlignment="1">
      <alignment vertical="center"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173" fontId="6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Alignment="1">
      <alignment horizontal="right"/>
    </xf>
    <xf numFmtId="173" fontId="6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 horizontal="right"/>
    </xf>
    <xf numFmtId="173" fontId="5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4"/>
    </xf>
    <xf numFmtId="0" fontId="6" fillId="2" borderId="0" xfId="0" applyFont="1" applyFill="1" applyBorder="1" applyAlignment="1">
      <alignment horizontal="left" vertical="center" wrapText="1" indent="4"/>
    </xf>
    <xf numFmtId="174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168" fontId="6" fillId="2" borderId="0" xfId="21" applyNumberFormat="1" applyFont="1" applyFill="1" applyBorder="1" applyAlignment="1">
      <alignment vertical="center"/>
    </xf>
    <xf numFmtId="168" fontId="6" fillId="2" borderId="0" xfId="0" applyNumberFormat="1" applyFont="1" applyFill="1" applyAlignment="1">
      <alignment vertical="center"/>
    </xf>
    <xf numFmtId="168" fontId="6" fillId="2" borderId="2" xfId="0" applyNumberFormat="1" applyFont="1" applyFill="1" applyBorder="1" applyAlignment="1">
      <alignment vertical="center"/>
    </xf>
    <xf numFmtId="170" fontId="6" fillId="2" borderId="0" xfId="21" applyNumberFormat="1" applyFont="1" applyFill="1" applyBorder="1" applyAlignment="1">
      <alignment vertical="center"/>
    </xf>
    <xf numFmtId="169" fontId="6" fillId="2" borderId="2" xfId="0" applyNumberFormat="1" applyFont="1" applyFill="1" applyBorder="1" applyAlignment="1">
      <alignment vertical="center"/>
    </xf>
    <xf numFmtId="170" fontId="5" fillId="2" borderId="0" xfId="21" applyNumberFormat="1" applyFont="1" applyFill="1" applyBorder="1" applyAlignment="1">
      <alignment vertical="center"/>
    </xf>
    <xf numFmtId="168" fontId="6" fillId="2" borderId="0" xfId="21" applyNumberFormat="1" applyFont="1" applyFill="1" applyBorder="1" applyAlignment="1">
      <alignment horizontal="right" vertical="center"/>
    </xf>
    <xf numFmtId="168" fontId="6" fillId="2" borderId="2" xfId="21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applyProtection="1">
      <alignment vertical="center"/>
      <protection locked="0"/>
    </xf>
    <xf numFmtId="3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3574366"/>
        <c:axId val="32169295"/>
      </c:bar3D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69295"/>
        <c:crosses val="autoZero"/>
        <c:auto val="1"/>
        <c:lblOffset val="100"/>
        <c:noMultiLvlLbl val="0"/>
      </c:catAx>
      <c:valAx>
        <c:axId val="32169295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57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21088200"/>
        <c:axId val="55576073"/>
      </c:bar3D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76073"/>
        <c:crosses val="autoZero"/>
        <c:auto val="1"/>
        <c:lblOffset val="100"/>
        <c:noMultiLvlLbl val="0"/>
      </c:catAx>
      <c:valAx>
        <c:axId val="5557607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108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'[1]bajacaliforniasur'!#REF!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'[1]bajacaliforniasur'!#REF!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23702060"/>
        <c:axId val="11991949"/>
      </c:bar3D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37020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18678"/>
        <c:axId val="31823783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783"/>
        <c:crosses val="autoZero"/>
        <c:auto val="1"/>
        <c:lblOffset val="100"/>
        <c:noMultiLvlLbl val="0"/>
      </c:catAx>
      <c:valAx>
        <c:axId val="3182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8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9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6979818"/>
        <c:axId val="20165179"/>
      </c:bar3D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'[1]bajacaliforniasur'!#REF!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'[1]bajacaliforniasur'!#REF!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'[1]bajacaliforniasur'!#REF!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47268884"/>
        <c:axId val="22766773"/>
      </c:bar3D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26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-536869.952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</cdr:y>
    </cdr:from>
    <cdr:to>
      <cdr:x>0</cdr:x>
      <cdr:y>-536870.162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0.311</cdr:x>
      <cdr:y>0.259</cdr:y>
    </cdr:from>
    <cdr:to>
      <cdr:x>0.368</cdr:x>
      <cdr:y>0.344</cdr:y>
    </cdr:to>
    <cdr:sp>
      <cdr:nvSpPr>
        <cdr:cNvPr id="2" name="Line 2"/>
        <cdr:cNvSpPr>
          <a:spLocks/>
        </cdr:cNvSpPr>
      </cdr:nvSpPr>
      <cdr:spPr>
        <a:xfrm flipH="1" flipV="1">
          <a:off x="4695825" y="0"/>
          <a:ext cx="8572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0.1715</cdr:x>
      <cdr:y>0.259</cdr:y>
    </cdr:from>
    <cdr:to>
      <cdr:x>0.2325</cdr:x>
      <cdr:y>0.2975</cdr:y>
    </cdr:to>
    <cdr:sp>
      <cdr:nvSpPr>
        <cdr:cNvPr id="3" name="Line 3"/>
        <cdr:cNvSpPr>
          <a:spLocks/>
        </cdr:cNvSpPr>
      </cdr:nvSpPr>
      <cdr:spPr>
        <a:xfrm flipV="1">
          <a:off x="2581275" y="0"/>
          <a:ext cx="9239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-536869.912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</cdr:y>
    </cdr:from>
    <cdr:to>
      <cdr:x>0</cdr:x>
      <cdr:y>-536869.914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205</xdr:row>
      <xdr:rowOff>0</xdr:rowOff>
    </xdr:from>
    <xdr:to>
      <xdr:col>12</xdr:col>
      <xdr:colOff>638175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28575" y="38633400"/>
        <a:ext cx="1264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205</xdr:row>
      <xdr:rowOff>0</xdr:rowOff>
    </xdr:from>
    <xdr:to>
      <xdr:col>18</xdr:col>
      <xdr:colOff>676275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2677775" y="38633400"/>
        <a:ext cx="5010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14</xdr:col>
      <xdr:colOff>123825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8575" y="38633400"/>
        <a:ext cx="1379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205</xdr:row>
      <xdr:rowOff>0</xdr:rowOff>
    </xdr:from>
    <xdr:to>
      <xdr:col>19</xdr:col>
      <xdr:colOff>447675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3820775" y="38633400"/>
        <a:ext cx="446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28575" y="38633400"/>
        <a:ext cx="15106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38100" y="38633400"/>
        <a:ext cx="15106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28575" y="38633400"/>
        <a:ext cx="151066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5392400" y="38633400"/>
        <a:ext cx="49339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33400"/>
        <a:ext cx="15116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38100" y="38633400"/>
        <a:ext cx="150971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28575" y="38633400"/>
        <a:ext cx="15116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14">
          <cell r="B14">
            <v>6172965</v>
          </cell>
          <cell r="C14">
            <v>6817704</v>
          </cell>
          <cell r="D14">
            <v>9007813</v>
          </cell>
          <cell r="E14">
            <v>12305675</v>
          </cell>
          <cell r="F14">
            <v>15887211</v>
          </cell>
          <cell r="G14">
            <v>19223653</v>
          </cell>
          <cell r="H14">
            <v>22963034</v>
          </cell>
          <cell r="I14">
            <v>26961076</v>
          </cell>
          <cell r="J14">
            <v>30676259</v>
          </cell>
          <cell r="K14">
            <v>33336937</v>
          </cell>
          <cell r="L14">
            <v>37382225</v>
          </cell>
          <cell r="M14">
            <v>41788853</v>
          </cell>
          <cell r="N14">
            <v>45684283</v>
          </cell>
          <cell r="O14">
            <v>50785641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5"/>
  <sheetViews>
    <sheetView tabSelected="1" workbookViewId="0" topLeftCell="V182">
      <selection activeCell="AB63" sqref="AB63"/>
    </sheetView>
  </sheetViews>
  <sheetFormatPr defaultColWidth="11.421875" defaultRowHeight="19.5" customHeight="1"/>
  <cols>
    <col min="1" max="1" width="43.8515625" style="3" customWidth="1"/>
    <col min="2" max="29" width="12.421875" style="3" customWidth="1"/>
    <col min="30" max="30" width="17.421875" style="3" customWidth="1"/>
    <col min="31" max="31" width="17.421875" style="3" bestFit="1" customWidth="1"/>
    <col min="32" max="16384" width="9.8515625" style="3" customWidth="1"/>
  </cols>
  <sheetData>
    <row r="1" ht="15" customHeight="1"/>
    <row r="2" spans="1:29" ht="1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4"/>
      <c r="AC4" s="4"/>
    </row>
    <row r="5" spans="1:29" ht="15" customHeight="1">
      <c r="A5" s="5" t="s">
        <v>2</v>
      </c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7">
        <v>1998</v>
      </c>
      <c r="U5" s="7">
        <v>1999</v>
      </c>
      <c r="V5" s="7">
        <v>2000</v>
      </c>
      <c r="W5" s="7">
        <v>2001</v>
      </c>
      <c r="X5" s="7">
        <v>2002</v>
      </c>
      <c r="Y5" s="6">
        <v>2003</v>
      </c>
      <c r="Z5" s="6">
        <v>2004</v>
      </c>
      <c r="AA5" s="6">
        <v>2005</v>
      </c>
      <c r="AB5" s="6">
        <v>2006</v>
      </c>
      <c r="AC5" s="6">
        <v>2007</v>
      </c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8"/>
      <c r="Y6" s="8"/>
      <c r="Z6" s="8"/>
    </row>
    <row r="7" spans="1:31" s="11" customFormat="1" ht="15" customHeight="1">
      <c r="A7" s="9" t="s">
        <v>19</v>
      </c>
      <c r="B7" s="10">
        <f>SUM(B8:B18)</f>
        <v>1196</v>
      </c>
      <c r="C7" s="10">
        <f aca="true" t="shared" si="0" ref="C7:W7">SUM(C8:C18)</f>
        <v>1957</v>
      </c>
      <c r="D7" s="10">
        <f t="shared" si="0"/>
        <v>2380</v>
      </c>
      <c r="E7" s="10">
        <f t="shared" si="0"/>
        <v>4092</v>
      </c>
      <c r="F7" s="10">
        <f t="shared" si="0"/>
        <v>6595</v>
      </c>
      <c r="G7" s="10">
        <f t="shared" si="0"/>
        <v>9722</v>
      </c>
      <c r="H7" s="10">
        <f t="shared" si="0"/>
        <v>15836</v>
      </c>
      <c r="I7" s="10">
        <f t="shared" si="0"/>
        <v>39079</v>
      </c>
      <c r="J7" s="10">
        <f t="shared" si="0"/>
        <v>89365</v>
      </c>
      <c r="K7" s="10">
        <f t="shared" si="0"/>
        <v>112270</v>
      </c>
      <c r="L7" s="10">
        <f t="shared" si="0"/>
        <v>161467.6</v>
      </c>
      <c r="M7" s="10">
        <f t="shared" si="0"/>
        <v>210320</v>
      </c>
      <c r="N7" s="10">
        <f t="shared" si="0"/>
        <v>381104</v>
      </c>
      <c r="O7" s="10">
        <f t="shared" si="0"/>
        <v>535799</v>
      </c>
      <c r="P7" s="10">
        <f t="shared" si="0"/>
        <v>634962</v>
      </c>
      <c r="Q7" s="10">
        <f t="shared" si="0"/>
        <v>776380</v>
      </c>
      <c r="R7" s="10">
        <f t="shared" si="0"/>
        <v>1088136</v>
      </c>
      <c r="S7" s="10">
        <f t="shared" si="0"/>
        <v>1442317.717</v>
      </c>
      <c r="T7" s="10">
        <f t="shared" si="0"/>
        <v>2107979.762</v>
      </c>
      <c r="U7" s="10">
        <f t="shared" si="0"/>
        <v>2384445</v>
      </c>
      <c r="V7" s="10">
        <f t="shared" si="0"/>
        <v>3160775</v>
      </c>
      <c r="W7" s="10">
        <f t="shared" si="0"/>
        <v>3618719</v>
      </c>
      <c r="X7" s="10">
        <f aca="true" t="shared" si="1" ref="X7:AC7">SUM(X8:X18)</f>
        <v>3982045.5489999996</v>
      </c>
      <c r="Y7" s="10">
        <f t="shared" si="1"/>
        <v>4510668.175</v>
      </c>
      <c r="Z7" s="10">
        <f t="shared" si="1"/>
        <v>5267463.584</v>
      </c>
      <c r="AA7" s="10">
        <f t="shared" si="1"/>
        <v>5867504.916</v>
      </c>
      <c r="AB7" s="10">
        <f t="shared" si="1"/>
        <v>6855496.599999999</v>
      </c>
      <c r="AC7" s="10">
        <f t="shared" si="1"/>
        <v>8409327.9</v>
      </c>
      <c r="AD7" s="8"/>
      <c r="AE7" s="8"/>
    </row>
    <row r="8" spans="1:31" ht="15" customHeight="1">
      <c r="A8" s="12" t="s">
        <v>5</v>
      </c>
      <c r="B8" s="13">
        <v>77</v>
      </c>
      <c r="C8" s="13">
        <v>70</v>
      </c>
      <c r="D8" s="13">
        <v>126</v>
      </c>
      <c r="E8" s="13">
        <v>163</v>
      </c>
      <c r="F8" s="13">
        <v>21</v>
      </c>
      <c r="G8" s="13">
        <v>20</v>
      </c>
      <c r="H8" s="13">
        <v>64</v>
      </c>
      <c r="I8" s="13">
        <v>139</v>
      </c>
      <c r="J8" s="13">
        <v>436</v>
      </c>
      <c r="K8" s="4">
        <v>729</v>
      </c>
      <c r="L8" s="4">
        <v>3258.7</v>
      </c>
      <c r="M8" s="14">
        <v>5336</v>
      </c>
      <c r="N8" s="14">
        <v>5627</v>
      </c>
      <c r="O8" s="14">
        <v>5016</v>
      </c>
      <c r="P8" s="14">
        <v>9049</v>
      </c>
      <c r="Q8" s="14">
        <v>8390</v>
      </c>
      <c r="R8" s="14">
        <v>10972</v>
      </c>
      <c r="S8" s="14">
        <v>22853.726</v>
      </c>
      <c r="T8" s="14">
        <v>40183.695</v>
      </c>
      <c r="U8" s="14">
        <v>47003</v>
      </c>
      <c r="V8" s="14">
        <v>71613</v>
      </c>
      <c r="W8" s="14">
        <v>100552</v>
      </c>
      <c r="X8" s="14">
        <v>71908.387</v>
      </c>
      <c r="Y8" s="14">
        <v>104728.37</v>
      </c>
      <c r="Z8" s="14">
        <v>120524.568</v>
      </c>
      <c r="AA8" s="14">
        <v>207171.952</v>
      </c>
      <c r="AB8" s="15">
        <v>279907.2</v>
      </c>
      <c r="AC8" s="16">
        <v>345074.7</v>
      </c>
      <c r="AD8" s="17"/>
      <c r="AE8" s="18"/>
    </row>
    <row r="9" spans="1:31" ht="15" customHeight="1">
      <c r="A9" s="12" t="s">
        <v>6</v>
      </c>
      <c r="B9" s="13">
        <v>25</v>
      </c>
      <c r="C9" s="13">
        <v>106</v>
      </c>
      <c r="D9" s="13">
        <v>134</v>
      </c>
      <c r="E9" s="13">
        <v>50</v>
      </c>
      <c r="F9" s="13">
        <v>17</v>
      </c>
      <c r="G9" s="13">
        <v>25</v>
      </c>
      <c r="H9" s="13">
        <v>14</v>
      </c>
      <c r="I9" s="13">
        <v>29</v>
      </c>
      <c r="J9" s="13">
        <v>45</v>
      </c>
      <c r="K9" s="14">
        <v>136</v>
      </c>
      <c r="L9" s="14">
        <v>99</v>
      </c>
      <c r="M9" s="14">
        <v>150</v>
      </c>
      <c r="N9" s="14">
        <v>160</v>
      </c>
      <c r="O9" s="14">
        <v>45</v>
      </c>
      <c r="P9" s="14">
        <v>102</v>
      </c>
      <c r="Q9" s="14">
        <v>118</v>
      </c>
      <c r="R9" s="14">
        <v>2501</v>
      </c>
      <c r="S9" s="14">
        <v>3142.768</v>
      </c>
      <c r="T9" s="14">
        <v>2985.884</v>
      </c>
      <c r="U9" s="14">
        <v>3645</v>
      </c>
      <c r="V9" s="14">
        <v>1838</v>
      </c>
      <c r="W9" s="14">
        <v>1464</v>
      </c>
      <c r="X9" s="14">
        <v>835.822</v>
      </c>
      <c r="Y9" s="14">
        <v>1312.41</v>
      </c>
      <c r="Z9" s="14">
        <v>1497.193</v>
      </c>
      <c r="AA9" s="14">
        <v>3252.451</v>
      </c>
      <c r="AB9" s="15">
        <v>49355.1</v>
      </c>
      <c r="AC9" s="16">
        <v>50886.8</v>
      </c>
      <c r="AD9" s="18"/>
      <c r="AE9" s="18"/>
    </row>
    <row r="10" spans="1:31" ht="15" customHeight="1">
      <c r="A10" s="12" t="s">
        <v>7</v>
      </c>
      <c r="B10" s="13">
        <v>1</v>
      </c>
      <c r="C10" s="13">
        <v>2</v>
      </c>
      <c r="D10" s="13">
        <v>52</v>
      </c>
      <c r="E10" s="13">
        <v>81</v>
      </c>
      <c r="F10" s="13">
        <v>6</v>
      </c>
      <c r="G10" s="13">
        <v>20</v>
      </c>
      <c r="H10" s="13">
        <v>1084</v>
      </c>
      <c r="I10" s="13">
        <v>2329</v>
      </c>
      <c r="J10" s="13">
        <v>3717</v>
      </c>
      <c r="K10" s="14">
        <v>572</v>
      </c>
      <c r="L10" s="14">
        <v>197</v>
      </c>
      <c r="M10" s="14">
        <v>1715</v>
      </c>
      <c r="N10" s="14">
        <v>782</v>
      </c>
      <c r="O10" s="14">
        <v>1684</v>
      </c>
      <c r="P10" s="14">
        <v>3760</v>
      </c>
      <c r="Q10" s="14">
        <v>7168</v>
      </c>
      <c r="R10" s="14">
        <v>7492</v>
      </c>
      <c r="S10" s="14">
        <v>13383.804</v>
      </c>
      <c r="T10" s="14">
        <v>32976.557</v>
      </c>
      <c r="U10" s="14">
        <v>24771</v>
      </c>
      <c r="V10" s="14">
        <v>43264</v>
      </c>
      <c r="W10" s="14">
        <v>41954</v>
      </c>
      <c r="X10" s="14">
        <v>79637.82</v>
      </c>
      <c r="Y10" s="14">
        <v>88439.242</v>
      </c>
      <c r="Z10" s="14">
        <v>114395.835</v>
      </c>
      <c r="AA10" s="14">
        <v>49730.82</v>
      </c>
      <c r="AB10" s="15">
        <v>37574.7</v>
      </c>
      <c r="AC10" s="16">
        <v>27553.2</v>
      </c>
      <c r="AD10" s="18"/>
      <c r="AE10" s="18"/>
    </row>
    <row r="11" spans="1:31" ht="15" customHeight="1">
      <c r="A11" s="12" t="s">
        <v>8</v>
      </c>
      <c r="B11" s="13">
        <v>28</v>
      </c>
      <c r="C11" s="13">
        <v>43</v>
      </c>
      <c r="D11" s="13">
        <v>973</v>
      </c>
      <c r="E11" s="13">
        <v>1133</v>
      </c>
      <c r="F11" s="13">
        <v>1767</v>
      </c>
      <c r="G11" s="13">
        <v>938</v>
      </c>
      <c r="H11" s="13">
        <v>1508</v>
      </c>
      <c r="I11" s="13">
        <v>17</v>
      </c>
      <c r="J11" s="13">
        <v>52</v>
      </c>
      <c r="K11" s="14">
        <v>242</v>
      </c>
      <c r="L11" s="14">
        <v>388.9</v>
      </c>
      <c r="M11" s="14">
        <v>612</v>
      </c>
      <c r="N11" s="14">
        <v>5891</v>
      </c>
      <c r="O11" s="14">
        <v>221907</v>
      </c>
      <c r="P11" s="14">
        <v>269347</v>
      </c>
      <c r="Q11" s="14">
        <v>1152</v>
      </c>
      <c r="R11" s="14">
        <v>1920</v>
      </c>
      <c r="S11" s="14">
        <v>2712.785</v>
      </c>
      <c r="T11" s="14">
        <v>6685.498</v>
      </c>
      <c r="U11" s="14">
        <v>2524</v>
      </c>
      <c r="V11" s="14">
        <v>2338</v>
      </c>
      <c r="W11" s="14">
        <v>43607</v>
      </c>
      <c r="X11" s="14">
        <v>5037.972</v>
      </c>
      <c r="Y11" s="14">
        <v>7867.29</v>
      </c>
      <c r="Z11" s="14">
        <v>78854.954</v>
      </c>
      <c r="AA11" s="14">
        <v>132085.147</v>
      </c>
      <c r="AB11" s="15">
        <v>224583.2</v>
      </c>
      <c r="AC11" s="16">
        <v>266252.6</v>
      </c>
      <c r="AD11" s="18"/>
      <c r="AE11" s="18"/>
    </row>
    <row r="12" spans="1:31" ht="15" customHeight="1">
      <c r="A12" s="12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34156.958</v>
      </c>
      <c r="Y12" s="13">
        <v>32208.414</v>
      </c>
      <c r="Z12" s="13">
        <v>25166.22</v>
      </c>
      <c r="AA12" s="13">
        <v>0</v>
      </c>
      <c r="AB12" s="15">
        <v>0</v>
      </c>
      <c r="AC12" s="16">
        <v>0</v>
      </c>
      <c r="AD12" s="18"/>
      <c r="AE12" s="18"/>
    </row>
    <row r="13" spans="1:31" ht="15" customHeight="1">
      <c r="A13" s="12" t="s">
        <v>16</v>
      </c>
      <c r="B13" s="13">
        <v>459</v>
      </c>
      <c r="C13" s="13">
        <v>1736</v>
      </c>
      <c r="D13" s="13">
        <v>1094</v>
      </c>
      <c r="E13" s="13">
        <v>2665</v>
      </c>
      <c r="F13" s="13">
        <v>4784</v>
      </c>
      <c r="G13" s="13">
        <v>7170</v>
      </c>
      <c r="H13" s="13">
        <v>11674</v>
      </c>
      <c r="I13" s="13">
        <v>29779</v>
      </c>
      <c r="J13" s="13">
        <v>73255</v>
      </c>
      <c r="K13" s="14">
        <v>91441</v>
      </c>
      <c r="L13" s="14">
        <v>128684</v>
      </c>
      <c r="M13" s="14">
        <v>158994</v>
      </c>
      <c r="N13" s="14">
        <v>186604</v>
      </c>
      <c r="O13" s="14">
        <v>214397</v>
      </c>
      <c r="P13" s="14">
        <v>253953</v>
      </c>
      <c r="Q13" s="14">
        <v>285680</v>
      </c>
      <c r="R13" s="14">
        <v>437879</v>
      </c>
      <c r="S13" s="14">
        <v>572649</v>
      </c>
      <c r="T13" s="14">
        <v>709215.585</v>
      </c>
      <c r="U13" s="14">
        <v>871566</v>
      </c>
      <c r="V13" s="14">
        <v>1182343</v>
      </c>
      <c r="W13" s="14">
        <v>1276470</v>
      </c>
      <c r="X13" s="14">
        <v>1319572.282</v>
      </c>
      <c r="Y13" s="14">
        <v>1527138.894</v>
      </c>
      <c r="Z13" s="14">
        <v>1742328.069</v>
      </c>
      <c r="AA13" s="14">
        <v>1955600.995</v>
      </c>
      <c r="AB13" s="15">
        <v>2312929.4</v>
      </c>
      <c r="AC13" s="16">
        <v>2511524.4</v>
      </c>
      <c r="AD13" s="18"/>
      <c r="AE13" s="18"/>
    </row>
    <row r="14" spans="1:31" ht="15" customHeight="1">
      <c r="A14" s="12" t="s">
        <v>34</v>
      </c>
      <c r="B14" s="13">
        <v>523</v>
      </c>
      <c r="C14" s="13"/>
      <c r="D14" s="13"/>
      <c r="E14" s="13"/>
      <c r="F14" s="13"/>
      <c r="G14" s="13">
        <v>1549</v>
      </c>
      <c r="H14" s="13">
        <v>1492</v>
      </c>
      <c r="I14" s="13">
        <v>906</v>
      </c>
      <c r="J14" s="13">
        <v>702</v>
      </c>
      <c r="K14" s="14">
        <v>12663</v>
      </c>
      <c r="L14" s="14">
        <v>2927</v>
      </c>
      <c r="M14" s="14">
        <v>3288</v>
      </c>
      <c r="N14" s="14">
        <v>128256</v>
      </c>
      <c r="O14" s="14">
        <v>350</v>
      </c>
      <c r="P14" s="14">
        <v>57351</v>
      </c>
      <c r="Q14" s="14">
        <v>158542</v>
      </c>
      <c r="R14" s="14">
        <v>1827</v>
      </c>
      <c r="S14" s="14">
        <v>88516</v>
      </c>
      <c r="T14" s="13"/>
      <c r="U14" s="14">
        <v>34836</v>
      </c>
      <c r="V14" s="13"/>
      <c r="W14" s="14">
        <v>118411</v>
      </c>
      <c r="X14" s="14">
        <v>166917.749</v>
      </c>
      <c r="Y14" s="14">
        <v>100548.073</v>
      </c>
      <c r="Z14" s="14">
        <v>266055</v>
      </c>
      <c r="AA14" s="14">
        <v>195038.295</v>
      </c>
      <c r="AB14" s="15">
        <v>110824.3</v>
      </c>
      <c r="AC14" s="16">
        <v>611059.6</v>
      </c>
      <c r="AD14" s="18"/>
      <c r="AE14" s="18"/>
    </row>
    <row r="15" spans="1:31" ht="15" customHeight="1">
      <c r="A15" s="12" t="s">
        <v>11</v>
      </c>
      <c r="B15" s="13">
        <v>76</v>
      </c>
      <c r="C15" s="13"/>
      <c r="D15" s="13">
        <v>1</v>
      </c>
      <c r="E15" s="13"/>
      <c r="F15" s="13"/>
      <c r="G15" s="13"/>
      <c r="H15" s="13"/>
      <c r="I15" s="13"/>
      <c r="J15" s="13"/>
      <c r="K15" s="14">
        <v>3678</v>
      </c>
      <c r="L15" s="14">
        <v>25913</v>
      </c>
      <c r="M15" s="14">
        <v>40225</v>
      </c>
      <c r="N15" s="14">
        <v>53784</v>
      </c>
      <c r="O15" s="14">
        <v>92400</v>
      </c>
      <c r="P15" s="14">
        <v>41400</v>
      </c>
      <c r="Q15" s="13"/>
      <c r="R15" s="13"/>
      <c r="S15" s="13"/>
      <c r="T15" s="13"/>
      <c r="U15" s="13"/>
      <c r="V15" s="13"/>
      <c r="W15" s="13"/>
      <c r="X15" s="13"/>
      <c r="Y15" s="13">
        <v>70104.469</v>
      </c>
      <c r="Z15" s="13">
        <v>125077.584</v>
      </c>
      <c r="AA15" s="13">
        <v>36841.069</v>
      </c>
      <c r="AB15" s="15">
        <v>51265.5</v>
      </c>
      <c r="AC15" s="16">
        <v>235974</v>
      </c>
      <c r="AD15" s="18"/>
      <c r="AE15" s="18"/>
    </row>
    <row r="16" spans="1:31" ht="15" customHeight="1">
      <c r="A16" s="1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315330</v>
      </c>
      <c r="R16" s="14">
        <v>625455</v>
      </c>
      <c r="S16" s="13">
        <v>726329.726</v>
      </c>
      <c r="T16" s="14">
        <v>1311642.895</v>
      </c>
      <c r="U16" s="14">
        <v>1367787</v>
      </c>
      <c r="V16" s="14">
        <v>1829068</v>
      </c>
      <c r="W16" s="14">
        <v>2028662</v>
      </c>
      <c r="X16" s="14">
        <v>2200168.337</v>
      </c>
      <c r="Y16" s="14">
        <v>2488317.252</v>
      </c>
      <c r="Z16" s="14">
        <v>2670668.588</v>
      </c>
      <c r="AA16" s="14">
        <v>3141176.92</v>
      </c>
      <c r="AB16" s="15">
        <v>3310761.9</v>
      </c>
      <c r="AC16" s="16">
        <v>3963249.6</v>
      </c>
      <c r="AD16" s="18"/>
      <c r="AE16" s="18"/>
    </row>
    <row r="17" spans="1:31" ht="15" customHeight="1">
      <c r="A17" s="12" t="s">
        <v>13</v>
      </c>
      <c r="B17" s="13"/>
      <c r="C17" s="13"/>
      <c r="D17" s="13"/>
      <c r="E17" s="13"/>
      <c r="F17" s="13"/>
      <c r="G17" s="13"/>
      <c r="H17" s="13"/>
      <c r="I17" s="13">
        <v>5880</v>
      </c>
      <c r="J17" s="13">
        <v>7400</v>
      </c>
      <c r="K17" s="13"/>
      <c r="L17" s="13"/>
      <c r="M17" s="13"/>
      <c r="N17" s="13"/>
      <c r="O17" s="13"/>
      <c r="P17" s="13"/>
      <c r="Q17" s="13"/>
      <c r="R17" s="14">
        <v>90</v>
      </c>
      <c r="S17" s="14">
        <v>12729.908</v>
      </c>
      <c r="T17" s="14">
        <v>4289.648</v>
      </c>
      <c r="U17" s="14">
        <v>32313</v>
      </c>
      <c r="V17" s="14">
        <v>30311</v>
      </c>
      <c r="W17" s="14">
        <v>7599</v>
      </c>
      <c r="X17" s="14">
        <v>30212.177</v>
      </c>
      <c r="Y17" s="14">
        <v>36629.807</v>
      </c>
      <c r="Z17" s="14">
        <v>37023</v>
      </c>
      <c r="AA17" s="14">
        <v>0</v>
      </c>
      <c r="AB17" s="14">
        <v>0</v>
      </c>
      <c r="AC17" s="14">
        <v>0</v>
      </c>
      <c r="AD17" s="18"/>
      <c r="AE17" s="18"/>
    </row>
    <row r="18" spans="1:31" ht="15" customHeight="1">
      <c r="A18" s="12" t="s">
        <v>14</v>
      </c>
      <c r="B18" s="13">
        <v>7</v>
      </c>
      <c r="C18" s="13"/>
      <c r="D18" s="13"/>
      <c r="E18" s="13"/>
      <c r="F18" s="13"/>
      <c r="G18" s="13"/>
      <c r="H18" s="13"/>
      <c r="I18" s="13"/>
      <c r="J18" s="13">
        <v>3758</v>
      </c>
      <c r="K18" s="14">
        <v>2809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v>73598.045</v>
      </c>
      <c r="Y18" s="13">
        <v>53373.954</v>
      </c>
      <c r="Z18" s="13">
        <v>85872.573</v>
      </c>
      <c r="AA18" s="13">
        <v>146607.267</v>
      </c>
      <c r="AB18" s="15">
        <v>478295.3</v>
      </c>
      <c r="AC18" s="19">
        <v>397753</v>
      </c>
      <c r="AD18" s="20"/>
      <c r="AE18" s="20"/>
    </row>
    <row r="19" spans="1:31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3"/>
      <c r="Q19" s="14"/>
      <c r="R19" s="14"/>
      <c r="S19" s="14"/>
      <c r="T19" s="14"/>
      <c r="U19" s="14"/>
      <c r="V19" s="14"/>
      <c r="W19" s="4"/>
      <c r="X19" s="21"/>
      <c r="Y19" s="21"/>
      <c r="Z19" s="19"/>
      <c r="AA19" s="19"/>
      <c r="AB19" s="21"/>
      <c r="AC19" s="21"/>
      <c r="AD19" s="22"/>
      <c r="AE19" s="22"/>
    </row>
    <row r="20" spans="1:31" s="11" customFormat="1" ht="15" customHeight="1">
      <c r="A20" s="9" t="s">
        <v>20</v>
      </c>
      <c r="B20" s="10">
        <f aca="true" t="shared" si="2" ref="B20:W20">SUM(B21:B35)</f>
        <v>1196</v>
      </c>
      <c r="C20" s="10">
        <f t="shared" si="2"/>
        <v>1957</v>
      </c>
      <c r="D20" s="10">
        <f t="shared" si="2"/>
        <v>2380</v>
      </c>
      <c r="E20" s="10">
        <f t="shared" si="2"/>
        <v>4092</v>
      </c>
      <c r="F20" s="10">
        <f t="shared" si="2"/>
        <v>6595</v>
      </c>
      <c r="G20" s="10">
        <f t="shared" si="2"/>
        <v>9722</v>
      </c>
      <c r="H20" s="10">
        <f t="shared" si="2"/>
        <v>15836</v>
      </c>
      <c r="I20" s="10">
        <f t="shared" si="2"/>
        <v>39079</v>
      </c>
      <c r="J20" s="10">
        <f t="shared" si="2"/>
        <v>89365</v>
      </c>
      <c r="K20" s="10">
        <f t="shared" si="2"/>
        <v>112270</v>
      </c>
      <c r="L20" s="10">
        <f t="shared" si="2"/>
        <v>161467.50999999998</v>
      </c>
      <c r="M20" s="10">
        <f t="shared" si="2"/>
        <v>210320</v>
      </c>
      <c r="N20" s="10">
        <f t="shared" si="2"/>
        <v>381104</v>
      </c>
      <c r="O20" s="10">
        <f t="shared" si="2"/>
        <v>535799</v>
      </c>
      <c r="P20" s="10">
        <f t="shared" si="2"/>
        <v>634962</v>
      </c>
      <c r="Q20" s="10">
        <f t="shared" si="2"/>
        <v>776380</v>
      </c>
      <c r="R20" s="10">
        <f t="shared" si="2"/>
        <v>1088136</v>
      </c>
      <c r="S20" s="10">
        <f t="shared" si="2"/>
        <v>1442317.717</v>
      </c>
      <c r="T20" s="10">
        <f t="shared" si="2"/>
        <v>2107979.762</v>
      </c>
      <c r="U20" s="10">
        <f t="shared" si="2"/>
        <v>2384445</v>
      </c>
      <c r="V20" s="10">
        <f t="shared" si="2"/>
        <v>3160775</v>
      </c>
      <c r="W20" s="10">
        <f t="shared" si="2"/>
        <v>3618719</v>
      </c>
      <c r="X20" s="10">
        <f aca="true" t="shared" si="3" ref="X20:AC20">X21+X25+X28+X31+X32+X33+X34+X35</f>
        <v>3982045.549</v>
      </c>
      <c r="Y20" s="10">
        <f t="shared" si="3"/>
        <v>4510668.175</v>
      </c>
      <c r="Z20" s="10">
        <f t="shared" si="3"/>
        <v>5267463.584</v>
      </c>
      <c r="AA20" s="10">
        <f t="shared" si="3"/>
        <v>5867504.916</v>
      </c>
      <c r="AB20" s="10">
        <f t="shared" si="3"/>
        <v>6855496.600000001</v>
      </c>
      <c r="AC20" s="10">
        <f t="shared" si="3"/>
        <v>8409327.9</v>
      </c>
      <c r="AD20" s="22"/>
      <c r="AE20" s="22"/>
    </row>
    <row r="21" spans="1:31" ht="15" customHeight="1">
      <c r="A21" s="23" t="s">
        <v>28</v>
      </c>
      <c r="B21" s="13">
        <v>588</v>
      </c>
      <c r="C21" s="13">
        <v>857</v>
      </c>
      <c r="D21" s="13">
        <v>1097</v>
      </c>
      <c r="E21" s="13">
        <v>1992</v>
      </c>
      <c r="F21" s="13">
        <v>2859</v>
      </c>
      <c r="G21" s="13">
        <v>4248</v>
      </c>
      <c r="H21" s="13">
        <v>7923</v>
      </c>
      <c r="I21" s="13">
        <v>19659</v>
      </c>
      <c r="J21" s="13">
        <v>45326</v>
      </c>
      <c r="K21" s="14">
        <v>67935</v>
      </c>
      <c r="L21" s="14">
        <v>73697.4</v>
      </c>
      <c r="M21" s="14">
        <v>107422</v>
      </c>
      <c r="N21" s="14">
        <v>131930</v>
      </c>
      <c r="O21" s="14">
        <v>156590</v>
      </c>
      <c r="P21" s="14">
        <v>162518</v>
      </c>
      <c r="Q21" s="14">
        <v>181796</v>
      </c>
      <c r="R21" s="14">
        <v>239532</v>
      </c>
      <c r="S21" s="14">
        <v>280194</v>
      </c>
      <c r="T21" s="13">
        <v>380910.157</v>
      </c>
      <c r="U21" s="13">
        <v>387751</v>
      </c>
      <c r="V21" s="13">
        <v>414663</v>
      </c>
      <c r="W21" s="13">
        <v>502617</v>
      </c>
      <c r="X21" s="13">
        <f aca="true" t="shared" si="4" ref="X21:AC21">+SUM(X22:X24)</f>
        <v>552315</v>
      </c>
      <c r="Y21" s="13">
        <f t="shared" si="4"/>
        <v>657971</v>
      </c>
      <c r="Z21" s="13">
        <f t="shared" si="4"/>
        <v>574077.622</v>
      </c>
      <c r="AA21" s="13">
        <f t="shared" si="4"/>
        <v>710987.424</v>
      </c>
      <c r="AB21" s="13">
        <f t="shared" si="4"/>
        <v>729852.7</v>
      </c>
      <c r="AC21" s="13">
        <f t="shared" si="4"/>
        <v>883800.3</v>
      </c>
      <c r="AD21" s="20"/>
      <c r="AE21" s="20"/>
    </row>
    <row r="22" spans="1:31" ht="15" customHeight="1">
      <c r="A22" s="24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>
        <v>358017</v>
      </c>
      <c r="Y22" s="13">
        <v>429239</v>
      </c>
      <c r="Z22" s="13">
        <v>314104.322</v>
      </c>
      <c r="AA22" s="13">
        <v>504398.957</v>
      </c>
      <c r="AB22" s="15">
        <v>509333.8</v>
      </c>
      <c r="AC22" s="4">
        <v>591320.8</v>
      </c>
      <c r="AD22" s="20"/>
      <c r="AE22" s="20"/>
    </row>
    <row r="23" spans="1:31" ht="15" customHeight="1">
      <c r="A23" s="24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3"/>
      <c r="V23" s="13"/>
      <c r="W23" s="13"/>
      <c r="X23" s="13">
        <v>46848</v>
      </c>
      <c r="Y23" s="13">
        <v>48667</v>
      </c>
      <c r="Z23" s="13">
        <v>56124.91</v>
      </c>
      <c r="AA23" s="13">
        <v>55104.582</v>
      </c>
      <c r="AB23" s="15">
        <v>56984.1</v>
      </c>
      <c r="AC23" s="4">
        <v>62451.2</v>
      </c>
      <c r="AD23" s="20"/>
      <c r="AE23" s="20"/>
    </row>
    <row r="24" spans="1:31" ht="15" customHeight="1">
      <c r="A24" s="24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3"/>
      <c r="U24" s="13"/>
      <c r="V24" s="13"/>
      <c r="W24" s="13"/>
      <c r="X24" s="13">
        <v>147450</v>
      </c>
      <c r="Y24" s="13">
        <v>180065</v>
      </c>
      <c r="Z24" s="13">
        <v>203848.39</v>
      </c>
      <c r="AA24" s="13">
        <v>151483.885</v>
      </c>
      <c r="AB24" s="15">
        <v>163534.8</v>
      </c>
      <c r="AC24" s="19">
        <v>230028.3</v>
      </c>
      <c r="AD24" s="20"/>
      <c r="AE24" s="20"/>
    </row>
    <row r="25" spans="1:31" ht="15" customHeight="1">
      <c r="A25" s="23" t="s">
        <v>17</v>
      </c>
      <c r="B25" s="13">
        <v>103</v>
      </c>
      <c r="C25" s="13">
        <v>281</v>
      </c>
      <c r="D25" s="13">
        <v>325</v>
      </c>
      <c r="E25" s="13">
        <v>364</v>
      </c>
      <c r="F25" s="13">
        <v>499</v>
      </c>
      <c r="G25" s="13">
        <v>1519</v>
      </c>
      <c r="H25" s="13">
        <v>2846</v>
      </c>
      <c r="I25" s="13">
        <v>3814</v>
      </c>
      <c r="J25" s="13">
        <v>9131</v>
      </c>
      <c r="K25" s="14">
        <v>4374</v>
      </c>
      <c r="L25" s="14">
        <v>4400.4</v>
      </c>
      <c r="M25" s="14">
        <v>10096</v>
      </c>
      <c r="N25" s="14">
        <v>39081</v>
      </c>
      <c r="O25" s="14">
        <v>10884</v>
      </c>
      <c r="P25" s="14">
        <v>21203</v>
      </c>
      <c r="Q25" s="14">
        <v>16482</v>
      </c>
      <c r="R25" s="14">
        <v>18874</v>
      </c>
      <c r="S25" s="14">
        <v>31376</v>
      </c>
      <c r="T25" s="13">
        <v>49215.471</v>
      </c>
      <c r="U25" s="13">
        <v>42713</v>
      </c>
      <c r="V25" s="13">
        <v>78729</v>
      </c>
      <c r="W25" s="13">
        <v>114357</v>
      </c>
      <c r="X25" s="13">
        <f aca="true" t="shared" si="5" ref="X25:AC25">+SUM(X26:X27)</f>
        <v>164148.34</v>
      </c>
      <c r="Y25" s="13">
        <f t="shared" si="5"/>
        <v>286989</v>
      </c>
      <c r="Z25" s="13">
        <f t="shared" si="5"/>
        <v>217569.608</v>
      </c>
      <c r="AA25" s="13">
        <f t="shared" si="5"/>
        <v>299702.547</v>
      </c>
      <c r="AB25" s="13">
        <f t="shared" si="5"/>
        <v>639614.5</v>
      </c>
      <c r="AC25" s="13">
        <f t="shared" si="5"/>
        <v>471054.9</v>
      </c>
      <c r="AD25" s="20"/>
      <c r="AE25" s="20"/>
    </row>
    <row r="26" spans="1:31" ht="13.5" customHeight="1">
      <c r="A26" s="25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3"/>
      <c r="U26" s="13"/>
      <c r="V26" s="13"/>
      <c r="W26" s="13"/>
      <c r="X26" s="13">
        <v>39973</v>
      </c>
      <c r="Y26" s="13">
        <v>54732</v>
      </c>
      <c r="Z26" s="13">
        <v>37985.328</v>
      </c>
      <c r="AA26" s="13">
        <v>41349.49</v>
      </c>
      <c r="AB26" s="15">
        <v>35588.3</v>
      </c>
      <c r="AC26" s="19">
        <v>40897</v>
      </c>
      <c r="AD26" s="20"/>
      <c r="AE26" s="20"/>
    </row>
    <row r="27" spans="1:31" ht="15" customHeight="1">
      <c r="A27" s="25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13"/>
      <c r="V27" s="13"/>
      <c r="W27" s="13"/>
      <c r="X27" s="13">
        <v>124175.34</v>
      </c>
      <c r="Y27" s="13">
        <v>232257</v>
      </c>
      <c r="Z27" s="13">
        <v>179584.28</v>
      </c>
      <c r="AA27" s="13">
        <v>258353.057</v>
      </c>
      <c r="AB27" s="15">
        <v>604026.2</v>
      </c>
      <c r="AC27" s="19">
        <v>430157.9</v>
      </c>
      <c r="AD27" s="26"/>
      <c r="AE27" s="26"/>
    </row>
    <row r="28" spans="1:31" ht="15" customHeight="1">
      <c r="A28" s="23" t="s">
        <v>18</v>
      </c>
      <c r="B28" s="13">
        <v>321</v>
      </c>
      <c r="C28" s="13">
        <v>715</v>
      </c>
      <c r="D28" s="13">
        <v>840</v>
      </c>
      <c r="E28" s="13">
        <v>1006</v>
      </c>
      <c r="F28" s="13">
        <v>1984</v>
      </c>
      <c r="G28" s="13">
        <v>2482</v>
      </c>
      <c r="H28" s="13">
        <v>4521</v>
      </c>
      <c r="I28" s="13">
        <v>9881</v>
      </c>
      <c r="J28" s="13">
        <v>21497</v>
      </c>
      <c r="K28" s="14">
        <v>37334</v>
      </c>
      <c r="L28" s="14">
        <v>67655.45</v>
      </c>
      <c r="M28" s="14">
        <v>77128</v>
      </c>
      <c r="N28" s="14">
        <v>190996</v>
      </c>
      <c r="O28" s="14">
        <v>328877</v>
      </c>
      <c r="P28" s="14">
        <v>405604</v>
      </c>
      <c r="Q28" s="14">
        <v>448670</v>
      </c>
      <c r="R28" s="14">
        <v>749467</v>
      </c>
      <c r="S28" s="14">
        <v>1026147</v>
      </c>
      <c r="T28" s="13">
        <v>1528845.245</v>
      </c>
      <c r="U28" s="13">
        <v>1855646</v>
      </c>
      <c r="V28" s="13">
        <v>2493485</v>
      </c>
      <c r="W28" s="13">
        <v>2838840</v>
      </c>
      <c r="X28" s="13">
        <f aca="true" t="shared" si="6" ref="X28:AC28">+SUM(X29:X30)</f>
        <v>2993109</v>
      </c>
      <c r="Y28" s="13">
        <f t="shared" si="6"/>
        <v>3243164</v>
      </c>
      <c r="Z28" s="13">
        <f t="shared" si="6"/>
        <v>3878191.155</v>
      </c>
      <c r="AA28" s="13">
        <f t="shared" si="6"/>
        <v>3962508.83</v>
      </c>
      <c r="AB28" s="13">
        <f t="shared" si="6"/>
        <v>4618055.3</v>
      </c>
      <c r="AC28" s="13">
        <f t="shared" si="6"/>
        <v>5389441.7</v>
      </c>
      <c r="AD28" s="20"/>
      <c r="AE28" s="20"/>
    </row>
    <row r="29" spans="1:31" ht="15" customHeight="1">
      <c r="A29" s="24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3"/>
      <c r="U29" s="13"/>
      <c r="V29" s="13"/>
      <c r="W29" s="13"/>
      <c r="X29" s="13">
        <v>2511701</v>
      </c>
      <c r="Y29" s="13">
        <v>2609854</v>
      </c>
      <c r="Z29" s="13">
        <v>3239340.155</v>
      </c>
      <c r="AA29" s="13">
        <v>3223313.334</v>
      </c>
      <c r="AB29" s="15">
        <v>3805004.5</v>
      </c>
      <c r="AC29" s="19">
        <v>4417659.4</v>
      </c>
      <c r="AD29" s="20"/>
      <c r="AE29" s="20"/>
    </row>
    <row r="30" spans="1:31" ht="15" customHeight="1">
      <c r="A30" s="24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13"/>
      <c r="V30" s="13"/>
      <c r="W30" s="13"/>
      <c r="X30" s="13">
        <v>481408</v>
      </c>
      <c r="Y30" s="13">
        <v>633310</v>
      </c>
      <c r="Z30" s="13">
        <v>638851</v>
      </c>
      <c r="AA30" s="13">
        <v>739195.496</v>
      </c>
      <c r="AB30" s="15">
        <v>813050.8</v>
      </c>
      <c r="AC30" s="19">
        <v>971782.3</v>
      </c>
      <c r="AD30" s="20"/>
      <c r="AE30" s="20"/>
    </row>
    <row r="31" spans="1:31" ht="15" customHeight="1">
      <c r="A31" s="23" t="s">
        <v>15</v>
      </c>
      <c r="B31" s="13">
        <v>181</v>
      </c>
      <c r="C31" s="13">
        <v>102</v>
      </c>
      <c r="D31" s="13">
        <v>44</v>
      </c>
      <c r="E31" s="13">
        <v>311</v>
      </c>
      <c r="F31" s="13">
        <v>324</v>
      </c>
      <c r="G31" s="13">
        <v>654</v>
      </c>
      <c r="H31" s="13">
        <v>432</v>
      </c>
      <c r="I31" s="13">
        <v>1968</v>
      </c>
      <c r="J31" s="13">
        <v>6365</v>
      </c>
      <c r="K31" s="14">
        <v>2627</v>
      </c>
      <c r="L31" s="14">
        <v>7392.4</v>
      </c>
      <c r="M31" s="14">
        <v>6764</v>
      </c>
      <c r="N31" s="14">
        <v>9582</v>
      </c>
      <c r="O31" s="14">
        <v>28913</v>
      </c>
      <c r="P31" s="14">
        <v>36346</v>
      </c>
      <c r="Q31" s="14">
        <v>113815</v>
      </c>
      <c r="R31" s="14">
        <v>77206</v>
      </c>
      <c r="S31" s="14">
        <v>98380</v>
      </c>
      <c r="T31" s="14">
        <v>87663.805</v>
      </c>
      <c r="U31" s="14">
        <v>75551</v>
      </c>
      <c r="V31" s="14">
        <v>113572</v>
      </c>
      <c r="W31" s="13">
        <v>77797</v>
      </c>
      <c r="X31" s="13">
        <v>83194</v>
      </c>
      <c r="Y31" s="13">
        <v>118189</v>
      </c>
      <c r="Z31" s="13">
        <v>317122.027</v>
      </c>
      <c r="AA31" s="13">
        <v>253924.178</v>
      </c>
      <c r="AB31" s="15">
        <v>212574.7</v>
      </c>
      <c r="AC31" s="19">
        <v>617619.4</v>
      </c>
      <c r="AD31" s="20"/>
      <c r="AE31" s="20"/>
    </row>
    <row r="32" spans="1:31" ht="15" customHeight="1">
      <c r="A32" s="23" t="s">
        <v>14</v>
      </c>
      <c r="B32" s="13">
        <v>3</v>
      </c>
      <c r="C32" s="13"/>
      <c r="D32" s="13">
        <v>74</v>
      </c>
      <c r="E32" s="13">
        <v>419</v>
      </c>
      <c r="F32" s="13">
        <v>929</v>
      </c>
      <c r="G32" s="13">
        <v>819</v>
      </c>
      <c r="H32" s="13">
        <v>0</v>
      </c>
      <c r="I32" s="13">
        <v>3757</v>
      </c>
      <c r="J32" s="13">
        <v>7046</v>
      </c>
      <c r="K32" s="13"/>
      <c r="L32" s="14">
        <v>6365.46</v>
      </c>
      <c r="M32" s="14">
        <v>5204</v>
      </c>
      <c r="N32" s="14">
        <v>4628</v>
      </c>
      <c r="O32" s="14">
        <v>5237</v>
      </c>
      <c r="P32" s="14">
        <v>518</v>
      </c>
      <c r="Q32" s="13">
        <v>4048</v>
      </c>
      <c r="R32" s="14">
        <v>3057</v>
      </c>
      <c r="S32" s="14">
        <v>6220.717</v>
      </c>
      <c r="T32" s="14">
        <v>61345.084</v>
      </c>
      <c r="U32" s="13"/>
      <c r="V32" s="14">
        <v>17840</v>
      </c>
      <c r="W32" s="13"/>
      <c r="X32" s="13">
        <v>57568.089</v>
      </c>
      <c r="Y32" s="13">
        <v>85872.175</v>
      </c>
      <c r="Z32" s="13">
        <v>146607.267</v>
      </c>
      <c r="AA32" s="13">
        <v>478295.278</v>
      </c>
      <c r="AB32" s="15">
        <v>397753</v>
      </c>
      <c r="AC32" s="19">
        <v>678915</v>
      </c>
      <c r="AD32" s="20"/>
      <c r="AE32" s="20"/>
    </row>
    <row r="33" spans="1:31" ht="15" customHeight="1">
      <c r="A33" s="23" t="s">
        <v>11</v>
      </c>
      <c r="B33" s="13"/>
      <c r="C33" s="13">
        <v>2</v>
      </c>
      <c r="D33" s="13"/>
      <c r="E33" s="13"/>
      <c r="F33" s="13"/>
      <c r="G33" s="13"/>
      <c r="H33" s="13">
        <v>114</v>
      </c>
      <c r="I33" s="13"/>
      <c r="J33" s="13"/>
      <c r="K33" s="13"/>
      <c r="L33" s="14">
        <v>1956.4</v>
      </c>
      <c r="M33" s="14">
        <v>3706</v>
      </c>
      <c r="N33" s="14">
        <v>4887</v>
      </c>
      <c r="O33" s="14">
        <v>5298</v>
      </c>
      <c r="P33" s="13">
        <v>8773</v>
      </c>
      <c r="Q33" s="13">
        <v>11569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9"/>
      <c r="AC33" s="19"/>
      <c r="AD33" s="20"/>
      <c r="AE33" s="20"/>
    </row>
    <row r="34" spans="1:31" ht="15" customHeight="1">
      <c r="A34" s="2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>
        <v>22784</v>
      </c>
      <c r="V34" s="14">
        <v>42486</v>
      </c>
      <c r="W34" s="13">
        <v>85108</v>
      </c>
      <c r="X34" s="13">
        <v>93035</v>
      </c>
      <c r="Y34" s="13">
        <v>118483</v>
      </c>
      <c r="Z34" s="13">
        <v>133895.905</v>
      </c>
      <c r="AA34" s="13">
        <v>162086.659</v>
      </c>
      <c r="AB34" s="15">
        <v>257200.2</v>
      </c>
      <c r="AC34" s="19">
        <v>368496.6</v>
      </c>
      <c r="AD34" s="27"/>
      <c r="AE34" s="20"/>
    </row>
    <row r="35" spans="1:29" ht="15" customHeight="1">
      <c r="A35" s="23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>
        <v>38676.12</v>
      </c>
      <c r="Y35" s="13"/>
      <c r="Z35" s="13"/>
      <c r="AA35" s="13"/>
      <c r="AB35" s="15">
        <v>446.2</v>
      </c>
      <c r="AC35" s="4"/>
    </row>
    <row r="36" spans="1:29" ht="1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8"/>
      <c r="V36" s="28"/>
      <c r="W36" s="28"/>
      <c r="X36" s="28"/>
      <c r="Y36" s="28"/>
      <c r="Z36" s="28"/>
      <c r="AA36" s="28"/>
      <c r="AB36" s="28"/>
      <c r="AC36" s="28"/>
    </row>
    <row r="37" spans="1:23" s="2" customFormat="1" ht="15" customHeight="1">
      <c r="A37" s="46" t="s">
        <v>41</v>
      </c>
      <c r="N37" s="31"/>
      <c r="O37" s="31"/>
      <c r="P37" s="31"/>
      <c r="Q37" s="31"/>
      <c r="R37" s="31"/>
      <c r="S37" s="31"/>
      <c r="T37" s="31"/>
      <c r="U37" s="31"/>
      <c r="V37" s="3"/>
      <c r="W37" s="3"/>
    </row>
    <row r="38" spans="1:29" s="31" customFormat="1" ht="15" customHeight="1">
      <c r="A38" s="46" t="s">
        <v>42</v>
      </c>
      <c r="AC38" s="31" t="s">
        <v>36</v>
      </c>
    </row>
    <row r="39" spans="1:23" s="2" customFormat="1" ht="15" customHeight="1">
      <c r="A39" s="46" t="s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1"/>
      <c r="Q39" s="31"/>
      <c r="R39" s="31"/>
      <c r="S39" s="31"/>
      <c r="T39" s="31"/>
      <c r="U39" s="31"/>
      <c r="V39" s="3"/>
      <c r="W39" s="3"/>
    </row>
    <row r="40" ht="15" customHeight="1">
      <c r="A40" s="47" t="s">
        <v>0</v>
      </c>
    </row>
    <row r="41" ht="15" customHeight="1"/>
    <row r="42" ht="15" customHeight="1"/>
    <row r="43" ht="15" customHeight="1"/>
    <row r="44" spans="1:29" ht="15" customHeight="1">
      <c r="A44" s="49" t="s">
        <v>38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5" customHeight="1">
      <c r="A45" s="50" t="s">
        <v>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5" t="s">
        <v>2</v>
      </c>
      <c r="B47" s="6">
        <v>1980</v>
      </c>
      <c r="C47" s="6">
        <v>1981</v>
      </c>
      <c r="D47" s="6">
        <v>1982</v>
      </c>
      <c r="E47" s="6">
        <v>1983</v>
      </c>
      <c r="F47" s="6">
        <v>1984</v>
      </c>
      <c r="G47" s="6">
        <v>1985</v>
      </c>
      <c r="H47" s="6">
        <v>1986</v>
      </c>
      <c r="I47" s="6">
        <v>1987</v>
      </c>
      <c r="J47" s="6">
        <v>1988</v>
      </c>
      <c r="K47" s="6">
        <v>1989</v>
      </c>
      <c r="L47" s="6">
        <v>1990</v>
      </c>
      <c r="M47" s="6">
        <v>1991</v>
      </c>
      <c r="N47" s="6">
        <v>1992</v>
      </c>
      <c r="O47" s="6">
        <v>1993</v>
      </c>
      <c r="P47" s="6">
        <v>1994</v>
      </c>
      <c r="Q47" s="6">
        <v>1995</v>
      </c>
      <c r="R47" s="6">
        <v>1996</v>
      </c>
      <c r="S47" s="6">
        <v>1997</v>
      </c>
      <c r="T47" s="7">
        <v>1998</v>
      </c>
      <c r="U47" s="6">
        <v>1999</v>
      </c>
      <c r="V47" s="7">
        <v>2000</v>
      </c>
      <c r="W47" s="6">
        <v>2001</v>
      </c>
      <c r="X47" s="7">
        <v>2002</v>
      </c>
      <c r="Y47" s="7">
        <v>2003</v>
      </c>
      <c r="Z47" s="7">
        <v>2004</v>
      </c>
      <c r="AA47" s="7">
        <v>2005</v>
      </c>
      <c r="AB47" s="6">
        <v>2006</v>
      </c>
      <c r="AC47" s="6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11" customFormat="1" ht="15" customHeight="1">
      <c r="A49" s="9" t="s">
        <v>19</v>
      </c>
      <c r="B49" s="33">
        <f>SUM(B50:B60)</f>
        <v>100</v>
      </c>
      <c r="C49" s="33">
        <f>SUM(C50:C60)</f>
        <v>100</v>
      </c>
      <c r="D49" s="33">
        <f>SUM(D50:D60)</f>
        <v>100</v>
      </c>
      <c r="E49" s="33">
        <f>SUM(E50:E60)</f>
        <v>100</v>
      </c>
      <c r="F49" s="33">
        <f aca="true" t="shared" si="7" ref="F49:AC49">SUM(F50:F60)</f>
        <v>100</v>
      </c>
      <c r="G49" s="33">
        <f t="shared" si="7"/>
        <v>100</v>
      </c>
      <c r="H49" s="33">
        <f t="shared" si="7"/>
        <v>99.99999999999999</v>
      </c>
      <c r="I49" s="33">
        <f t="shared" si="7"/>
        <v>100</v>
      </c>
      <c r="J49" s="33">
        <f t="shared" si="7"/>
        <v>100</v>
      </c>
      <c r="K49" s="33">
        <f t="shared" si="7"/>
        <v>100</v>
      </c>
      <c r="L49" s="33">
        <f t="shared" si="7"/>
        <v>100</v>
      </c>
      <c r="M49" s="33">
        <f t="shared" si="7"/>
        <v>100.00000000000001</v>
      </c>
      <c r="N49" s="33">
        <f t="shared" si="7"/>
        <v>100</v>
      </c>
      <c r="O49" s="33">
        <f t="shared" si="7"/>
        <v>100</v>
      </c>
      <c r="P49" s="33">
        <f t="shared" si="7"/>
        <v>99.99999999999999</v>
      </c>
      <c r="Q49" s="33">
        <f t="shared" si="7"/>
        <v>100</v>
      </c>
      <c r="R49" s="33">
        <f t="shared" si="7"/>
        <v>100</v>
      </c>
      <c r="S49" s="33">
        <f t="shared" si="7"/>
        <v>100.00000000000001</v>
      </c>
      <c r="T49" s="33">
        <f t="shared" si="7"/>
        <v>100</v>
      </c>
      <c r="U49" s="33">
        <f t="shared" si="7"/>
        <v>100</v>
      </c>
      <c r="V49" s="33">
        <f t="shared" si="7"/>
        <v>100</v>
      </c>
      <c r="W49" s="33">
        <f t="shared" si="7"/>
        <v>99.99999999999999</v>
      </c>
      <c r="X49" s="33">
        <f t="shared" si="7"/>
        <v>100</v>
      </c>
      <c r="Y49" s="33">
        <f t="shared" si="7"/>
        <v>100.00000000000001</v>
      </c>
      <c r="Z49" s="33">
        <f t="shared" si="7"/>
        <v>100</v>
      </c>
      <c r="AA49" s="33">
        <f t="shared" si="7"/>
        <v>100</v>
      </c>
      <c r="AB49" s="33">
        <f t="shared" si="7"/>
        <v>100.00000000000001</v>
      </c>
      <c r="AC49" s="33">
        <f t="shared" si="7"/>
        <v>100</v>
      </c>
    </row>
    <row r="50" spans="1:29" ht="15" customHeight="1">
      <c r="A50" s="23" t="s">
        <v>5</v>
      </c>
      <c r="B50" s="34">
        <f aca="true" t="shared" si="8" ref="B50:AC59">+B8/B$7*100</f>
        <v>6.438127090301003</v>
      </c>
      <c r="C50" s="34">
        <f t="shared" si="8"/>
        <v>3.576903423607562</v>
      </c>
      <c r="D50" s="34">
        <f t="shared" si="8"/>
        <v>5.294117647058823</v>
      </c>
      <c r="E50" s="34">
        <f t="shared" si="8"/>
        <v>3.983382209188661</v>
      </c>
      <c r="F50" s="34">
        <f t="shared" si="8"/>
        <v>0.3184230477634572</v>
      </c>
      <c r="G50" s="34">
        <f t="shared" si="8"/>
        <v>0.20571898786257972</v>
      </c>
      <c r="H50" s="34">
        <f t="shared" si="8"/>
        <v>0.4041424602172266</v>
      </c>
      <c r="I50" s="34">
        <f t="shared" si="8"/>
        <v>0.3556897566467924</v>
      </c>
      <c r="J50" s="34">
        <f t="shared" si="8"/>
        <v>0.48788675656017455</v>
      </c>
      <c r="K50" s="34">
        <f t="shared" si="8"/>
        <v>0.6493275140286808</v>
      </c>
      <c r="L50" s="34">
        <f t="shared" si="8"/>
        <v>2.0181757826337914</v>
      </c>
      <c r="M50" s="34">
        <f t="shared" si="8"/>
        <v>2.5370863446177254</v>
      </c>
      <c r="N50" s="34">
        <f t="shared" si="8"/>
        <v>1.4764998530584827</v>
      </c>
      <c r="O50" s="34">
        <f t="shared" si="8"/>
        <v>0.9361719600073908</v>
      </c>
      <c r="P50" s="34">
        <f t="shared" si="8"/>
        <v>1.4251246531288486</v>
      </c>
      <c r="Q50" s="34">
        <f t="shared" si="8"/>
        <v>1.0806563796079238</v>
      </c>
      <c r="R50" s="34">
        <f t="shared" si="8"/>
        <v>1.0083298411228008</v>
      </c>
      <c r="S50" s="34">
        <f t="shared" si="8"/>
        <v>1.5845139895761262</v>
      </c>
      <c r="T50" s="34">
        <f t="shared" si="8"/>
        <v>1.9062656921276455</v>
      </c>
      <c r="U50" s="34">
        <f t="shared" si="8"/>
        <v>1.9712343962641203</v>
      </c>
      <c r="V50" s="34">
        <f t="shared" si="8"/>
        <v>2.2656785123901577</v>
      </c>
      <c r="W50" s="34">
        <f t="shared" si="8"/>
        <v>2.7786628362135883</v>
      </c>
      <c r="X50" s="34">
        <f t="shared" si="8"/>
        <v>1.8058152804921623</v>
      </c>
      <c r="Y50" s="34">
        <f t="shared" si="8"/>
        <v>2.3217928239644894</v>
      </c>
      <c r="Z50" s="34">
        <f t="shared" si="8"/>
        <v>2.288094945090749</v>
      </c>
      <c r="AA50" s="34">
        <f t="shared" si="8"/>
        <v>3.5308355930826116</v>
      </c>
      <c r="AB50" s="34">
        <f t="shared" si="8"/>
        <v>4.0829602336904385</v>
      </c>
      <c r="AC50" s="34">
        <f t="shared" si="8"/>
        <v>4.1034753800003445</v>
      </c>
    </row>
    <row r="51" spans="1:29" ht="15" customHeight="1">
      <c r="A51" s="23" t="s">
        <v>6</v>
      </c>
      <c r="B51" s="34">
        <f t="shared" si="8"/>
        <v>2.0903010033444818</v>
      </c>
      <c r="C51" s="34">
        <f t="shared" si="8"/>
        <v>5.416453755748594</v>
      </c>
      <c r="D51" s="34">
        <f t="shared" si="8"/>
        <v>5.630252100840337</v>
      </c>
      <c r="E51" s="34">
        <f t="shared" si="8"/>
        <v>1.2218963831867058</v>
      </c>
      <c r="F51" s="34">
        <f t="shared" si="8"/>
        <v>0.25777103866565576</v>
      </c>
      <c r="G51" s="34">
        <f t="shared" si="8"/>
        <v>0.25714873482822465</v>
      </c>
      <c r="H51" s="34">
        <f t="shared" si="8"/>
        <v>0.08840616317251832</v>
      </c>
      <c r="I51" s="34">
        <f t="shared" si="8"/>
        <v>0.07420865426443869</v>
      </c>
      <c r="J51" s="34">
        <f t="shared" si="8"/>
        <v>0.05035528450735747</v>
      </c>
      <c r="K51" s="34">
        <f t="shared" si="8"/>
        <v>0.12113654582702414</v>
      </c>
      <c r="L51" s="34">
        <f t="shared" si="8"/>
        <v>0.06131261008400446</v>
      </c>
      <c r="M51" s="34">
        <f t="shared" si="8"/>
        <v>0.07131989349562572</v>
      </c>
      <c r="N51" s="34">
        <f t="shared" si="8"/>
        <v>0.04198329065032117</v>
      </c>
      <c r="O51" s="34">
        <f t="shared" si="8"/>
        <v>0.008398671890018458</v>
      </c>
      <c r="P51" s="34">
        <f t="shared" si="8"/>
        <v>0.016063953433433812</v>
      </c>
      <c r="Q51" s="34">
        <f t="shared" si="8"/>
        <v>0.015198742883639456</v>
      </c>
      <c r="R51" s="34">
        <f t="shared" si="8"/>
        <v>0.2298425932052611</v>
      </c>
      <c r="S51" s="34">
        <f t="shared" si="8"/>
        <v>0.21789706684993876</v>
      </c>
      <c r="T51" s="34">
        <f t="shared" si="8"/>
        <v>0.141646710932702</v>
      </c>
      <c r="U51" s="34">
        <f t="shared" si="8"/>
        <v>0.15286576121487389</v>
      </c>
      <c r="V51" s="34">
        <f t="shared" si="8"/>
        <v>0.05815029541805411</v>
      </c>
      <c r="W51" s="34">
        <f t="shared" si="8"/>
        <v>0.040456305117916036</v>
      </c>
      <c r="X51" s="34">
        <f t="shared" si="8"/>
        <v>0.02098976492646845</v>
      </c>
      <c r="Y51" s="34">
        <f t="shared" si="8"/>
        <v>0.029095689354271776</v>
      </c>
      <c r="Z51" s="34">
        <f t="shared" si="8"/>
        <v>0.028423414345905423</v>
      </c>
      <c r="AA51" s="34">
        <f t="shared" si="8"/>
        <v>0.05543158542792092</v>
      </c>
      <c r="AB51" s="34">
        <f t="shared" si="8"/>
        <v>0.7199347163267503</v>
      </c>
      <c r="AC51" s="34">
        <f t="shared" si="8"/>
        <v>0.6051232703150986</v>
      </c>
    </row>
    <row r="52" spans="1:29" ht="15" customHeight="1">
      <c r="A52" s="23" t="s">
        <v>7</v>
      </c>
      <c r="B52" s="34">
        <f t="shared" si="8"/>
        <v>0.08361204013377926</v>
      </c>
      <c r="C52" s="34">
        <f t="shared" si="8"/>
        <v>0.1021972406745018</v>
      </c>
      <c r="D52" s="34">
        <f t="shared" si="8"/>
        <v>2.1848739495798317</v>
      </c>
      <c r="E52" s="34">
        <f t="shared" si="8"/>
        <v>1.9794721407624634</v>
      </c>
      <c r="F52" s="34">
        <f t="shared" si="8"/>
        <v>0.09097801364670204</v>
      </c>
      <c r="G52" s="34">
        <f t="shared" si="8"/>
        <v>0.20571898786257972</v>
      </c>
      <c r="H52" s="34">
        <f t="shared" si="8"/>
        <v>6.845162919929275</v>
      </c>
      <c r="I52" s="34">
        <f t="shared" si="8"/>
        <v>5.959722613168198</v>
      </c>
      <c r="J52" s="34">
        <f t="shared" si="8"/>
        <v>4.159346500307727</v>
      </c>
      <c r="K52" s="34">
        <f t="shared" si="8"/>
        <v>0.509486060390131</v>
      </c>
      <c r="L52" s="34">
        <f t="shared" si="8"/>
        <v>0.1220059008742311</v>
      </c>
      <c r="M52" s="34">
        <f t="shared" si="8"/>
        <v>0.8154241156333206</v>
      </c>
      <c r="N52" s="34">
        <f t="shared" si="8"/>
        <v>0.20519333305344473</v>
      </c>
      <c r="O52" s="34">
        <f t="shared" si="8"/>
        <v>0.3142969658398019</v>
      </c>
      <c r="P52" s="34">
        <f t="shared" si="8"/>
        <v>0.5921614206834425</v>
      </c>
      <c r="Q52" s="34">
        <f t="shared" si="8"/>
        <v>0.9232592287282002</v>
      </c>
      <c r="R52" s="34">
        <f t="shared" si="8"/>
        <v>0.6885168765668997</v>
      </c>
      <c r="S52" s="34">
        <f t="shared" si="8"/>
        <v>0.927937294415139</v>
      </c>
      <c r="T52" s="34">
        <f t="shared" si="8"/>
        <v>1.5643678176830618</v>
      </c>
      <c r="U52" s="34">
        <f t="shared" si="8"/>
        <v>1.038858099054497</v>
      </c>
      <c r="V52" s="34">
        <f t="shared" si="8"/>
        <v>1.3687782268589193</v>
      </c>
      <c r="W52" s="34">
        <f t="shared" si="8"/>
        <v>1.1593605361455255</v>
      </c>
      <c r="X52" s="34">
        <f t="shared" si="8"/>
        <v>1.9999223770807755</v>
      </c>
      <c r="Y52" s="34">
        <f t="shared" si="8"/>
        <v>1.9606683216062553</v>
      </c>
      <c r="Z52" s="34">
        <f t="shared" si="8"/>
        <v>2.1717442024180116</v>
      </c>
      <c r="AA52" s="34">
        <f t="shared" si="8"/>
        <v>0.8475633290803024</v>
      </c>
      <c r="AB52" s="34">
        <f t="shared" si="8"/>
        <v>0.5480959614216715</v>
      </c>
      <c r="AC52" s="34">
        <f t="shared" si="8"/>
        <v>0.3276504416006896</v>
      </c>
    </row>
    <row r="53" spans="1:29" ht="15" customHeight="1">
      <c r="A53" s="23" t="s">
        <v>8</v>
      </c>
      <c r="B53" s="34">
        <f t="shared" si="8"/>
        <v>2.341137123745819</v>
      </c>
      <c r="C53" s="34">
        <f t="shared" si="8"/>
        <v>2.1972406745017885</v>
      </c>
      <c r="D53" s="34">
        <f t="shared" si="8"/>
        <v>40.88235294117647</v>
      </c>
      <c r="E53" s="34">
        <f t="shared" si="8"/>
        <v>27.688172043010752</v>
      </c>
      <c r="F53" s="34">
        <f t="shared" si="8"/>
        <v>26.793025018953752</v>
      </c>
      <c r="G53" s="34">
        <f t="shared" si="8"/>
        <v>9.648220530754989</v>
      </c>
      <c r="H53" s="34">
        <f t="shared" si="8"/>
        <v>9.522606718868401</v>
      </c>
      <c r="I53" s="34">
        <f t="shared" si="8"/>
        <v>0.04350162491363648</v>
      </c>
      <c r="J53" s="34">
        <f t="shared" si="8"/>
        <v>0.058188328764057516</v>
      </c>
      <c r="K53" s="34">
        <f t="shared" si="8"/>
        <v>0.21555179478044</v>
      </c>
      <c r="L53" s="34">
        <f t="shared" si="8"/>
        <v>0.24085327335019532</v>
      </c>
      <c r="M53" s="34">
        <f t="shared" si="8"/>
        <v>0.2909851654621529</v>
      </c>
      <c r="N53" s="34">
        <f t="shared" si="8"/>
        <v>1.5457722826315126</v>
      </c>
      <c r="O53" s="34">
        <f t="shared" si="8"/>
        <v>41.41609073551836</v>
      </c>
      <c r="P53" s="34">
        <f t="shared" si="8"/>
        <v>42.41938887681467</v>
      </c>
      <c r="Q53" s="34">
        <f t="shared" si="8"/>
        <v>0.14838094747417502</v>
      </c>
      <c r="R53" s="34">
        <f t="shared" si="8"/>
        <v>0.17644853216877301</v>
      </c>
      <c r="S53" s="34">
        <f t="shared" si="8"/>
        <v>0.18808511938982164</v>
      </c>
      <c r="T53" s="34">
        <f t="shared" si="8"/>
        <v>0.31715190631891843</v>
      </c>
      <c r="U53" s="34">
        <f t="shared" si="8"/>
        <v>0.10585272463822819</v>
      </c>
      <c r="V53" s="34">
        <f t="shared" si="8"/>
        <v>0.07396920059162705</v>
      </c>
      <c r="W53" s="34">
        <f t="shared" si="8"/>
        <v>1.205039683932353</v>
      </c>
      <c r="X53" s="34">
        <f t="shared" si="8"/>
        <v>0.1265171866571233</v>
      </c>
      <c r="Y53" s="34">
        <f t="shared" si="8"/>
        <v>0.17441517963134143</v>
      </c>
      <c r="Z53" s="34">
        <f t="shared" si="8"/>
        <v>1.4970194428970163</v>
      </c>
      <c r="AA53" s="34">
        <f t="shared" si="8"/>
        <v>2.251129720229449</v>
      </c>
      <c r="AB53" s="34">
        <f t="shared" si="8"/>
        <v>3.275958155970788</v>
      </c>
      <c r="AC53" s="34">
        <f t="shared" si="8"/>
        <v>3.1661579042482098</v>
      </c>
    </row>
    <row r="54" spans="1:29" ht="15" customHeight="1">
      <c r="A54" s="23" t="s">
        <v>9</v>
      </c>
      <c r="B54" s="34">
        <f t="shared" si="8"/>
        <v>0</v>
      </c>
      <c r="C54" s="34">
        <f t="shared" si="8"/>
        <v>0</v>
      </c>
      <c r="D54" s="34">
        <f t="shared" si="8"/>
        <v>0</v>
      </c>
      <c r="E54" s="34">
        <f t="shared" si="8"/>
        <v>0</v>
      </c>
      <c r="F54" s="34">
        <f t="shared" si="8"/>
        <v>0</v>
      </c>
      <c r="G54" s="34">
        <f t="shared" si="8"/>
        <v>0</v>
      </c>
      <c r="H54" s="34">
        <f t="shared" si="8"/>
        <v>0</v>
      </c>
      <c r="I54" s="34">
        <f t="shared" si="8"/>
        <v>0</v>
      </c>
      <c r="J54" s="34">
        <f t="shared" si="8"/>
        <v>0</v>
      </c>
      <c r="K54" s="34">
        <f t="shared" si="8"/>
        <v>0</v>
      </c>
      <c r="L54" s="34">
        <f t="shared" si="8"/>
        <v>0</v>
      </c>
      <c r="M54" s="34">
        <f t="shared" si="8"/>
        <v>0</v>
      </c>
      <c r="N54" s="34">
        <f t="shared" si="8"/>
        <v>0</v>
      </c>
      <c r="O54" s="34">
        <f t="shared" si="8"/>
        <v>0</v>
      </c>
      <c r="P54" s="34">
        <f t="shared" si="8"/>
        <v>0</v>
      </c>
      <c r="Q54" s="34">
        <f t="shared" si="8"/>
        <v>0</v>
      </c>
      <c r="R54" s="34">
        <f t="shared" si="8"/>
        <v>0</v>
      </c>
      <c r="S54" s="34">
        <f t="shared" si="8"/>
        <v>0</v>
      </c>
      <c r="T54" s="34">
        <f t="shared" si="8"/>
        <v>0</v>
      </c>
      <c r="U54" s="34">
        <f t="shared" si="8"/>
        <v>0</v>
      </c>
      <c r="V54" s="34">
        <f t="shared" si="8"/>
        <v>0</v>
      </c>
      <c r="W54" s="34">
        <f t="shared" si="8"/>
        <v>0</v>
      </c>
      <c r="X54" s="34">
        <f t="shared" si="8"/>
        <v>0.8577741660583903</v>
      </c>
      <c r="Y54" s="34">
        <f t="shared" si="8"/>
        <v>0.7140497316675263</v>
      </c>
      <c r="Z54" s="34">
        <f t="shared" si="8"/>
        <v>0.47776732764594276</v>
      </c>
      <c r="AA54" s="34"/>
      <c r="AB54" s="34"/>
      <c r="AC54" s="35"/>
    </row>
    <row r="55" spans="1:29" ht="15" customHeight="1">
      <c r="A55" s="23" t="s">
        <v>16</v>
      </c>
      <c r="B55" s="34">
        <f t="shared" si="8"/>
        <v>38.37792642140469</v>
      </c>
      <c r="C55" s="34">
        <f t="shared" si="8"/>
        <v>88.70720490546755</v>
      </c>
      <c r="D55" s="34">
        <f t="shared" si="8"/>
        <v>45.96638655462185</v>
      </c>
      <c r="E55" s="34">
        <f t="shared" si="8"/>
        <v>65.12707722385142</v>
      </c>
      <c r="F55" s="34">
        <f t="shared" si="8"/>
        <v>72.53980288097043</v>
      </c>
      <c r="G55" s="34">
        <f t="shared" si="8"/>
        <v>73.75025714873483</v>
      </c>
      <c r="H55" s="34">
        <f t="shared" si="8"/>
        <v>73.71811063399848</v>
      </c>
      <c r="I55" s="34">
        <f t="shared" si="8"/>
        <v>76.20205225312829</v>
      </c>
      <c r="J55" s="34">
        <f t="shared" si="8"/>
        <v>81.97280814636602</v>
      </c>
      <c r="K55" s="34">
        <f t="shared" si="8"/>
        <v>81.44740358065377</v>
      </c>
      <c r="L55" s="34">
        <f t="shared" si="8"/>
        <v>79.69648400050536</v>
      </c>
      <c r="M55" s="34">
        <f t="shared" si="8"/>
        <v>75.59623430962344</v>
      </c>
      <c r="N55" s="34">
        <f t="shared" si="8"/>
        <v>48.96406230320333</v>
      </c>
      <c r="O55" s="34">
        <f t="shared" si="8"/>
        <v>40.01444571565083</v>
      </c>
      <c r="P55" s="34">
        <f t="shared" si="8"/>
        <v>39.994991826282515</v>
      </c>
      <c r="Q55" s="34">
        <f t="shared" si="8"/>
        <v>36.79641412710271</v>
      </c>
      <c r="R55" s="34">
        <f t="shared" si="8"/>
        <v>40.241201467463625</v>
      </c>
      <c r="S55" s="34">
        <f t="shared" si="8"/>
        <v>39.70338804345423</v>
      </c>
      <c r="T55" s="34">
        <f t="shared" si="8"/>
        <v>33.64432608817427</v>
      </c>
      <c r="U55" s="34">
        <f t="shared" si="8"/>
        <v>36.55215364581695</v>
      </c>
      <c r="V55" s="34">
        <f t="shared" si="8"/>
        <v>37.406743599275494</v>
      </c>
      <c r="W55" s="34">
        <f t="shared" si="8"/>
        <v>35.27408455865183</v>
      </c>
      <c r="X55" s="34">
        <f t="shared" si="8"/>
        <v>33.13805092790514</v>
      </c>
      <c r="Y55" s="34">
        <f t="shared" si="8"/>
        <v>33.856156887443845</v>
      </c>
      <c r="Z55" s="34">
        <f t="shared" si="8"/>
        <v>33.07717350514483</v>
      </c>
      <c r="AA55" s="34">
        <f t="shared" si="8"/>
        <v>33.32934565878769</v>
      </c>
      <c r="AB55" s="34">
        <f t="shared" si="8"/>
        <v>33.738320284485305</v>
      </c>
      <c r="AC55" s="34">
        <f t="shared" si="8"/>
        <v>29.865934945883126</v>
      </c>
    </row>
    <row r="56" spans="1:29" ht="15" customHeight="1">
      <c r="A56" s="23" t="s">
        <v>10</v>
      </c>
      <c r="B56" s="34">
        <f t="shared" si="8"/>
        <v>43.72909698996656</v>
      </c>
      <c r="C56" s="34">
        <f t="shared" si="8"/>
        <v>0</v>
      </c>
      <c r="D56" s="34">
        <f t="shared" si="8"/>
        <v>0</v>
      </c>
      <c r="E56" s="34">
        <f t="shared" si="8"/>
        <v>0</v>
      </c>
      <c r="F56" s="34">
        <f t="shared" si="8"/>
        <v>0</v>
      </c>
      <c r="G56" s="34">
        <f t="shared" si="8"/>
        <v>15.9329356099568</v>
      </c>
      <c r="H56" s="34">
        <f t="shared" si="8"/>
        <v>9.421571103814093</v>
      </c>
      <c r="I56" s="34">
        <f t="shared" si="8"/>
        <v>2.3183807159855676</v>
      </c>
      <c r="J56" s="34">
        <f t="shared" si="8"/>
        <v>0.7855424383147765</v>
      </c>
      <c r="K56" s="34">
        <f t="shared" si="8"/>
        <v>11.27905941035005</v>
      </c>
      <c r="L56" s="34">
        <f t="shared" si="8"/>
        <v>1.8127475728876876</v>
      </c>
      <c r="M56" s="34">
        <f t="shared" si="8"/>
        <v>1.5633320654241156</v>
      </c>
      <c r="N56" s="34">
        <f t="shared" si="8"/>
        <v>33.65380578529745</v>
      </c>
      <c r="O56" s="34">
        <f t="shared" si="8"/>
        <v>0.06532300358903245</v>
      </c>
      <c r="P56" s="34">
        <f t="shared" si="8"/>
        <v>9.032194052557475</v>
      </c>
      <c r="Q56" s="34">
        <f t="shared" si="8"/>
        <v>20.42067029032175</v>
      </c>
      <c r="R56" s="34">
        <f t="shared" si="8"/>
        <v>0.16790180639184807</v>
      </c>
      <c r="S56" s="34">
        <f t="shared" si="8"/>
        <v>6.137066677937785</v>
      </c>
      <c r="T56" s="34">
        <f t="shared" si="8"/>
        <v>0</v>
      </c>
      <c r="U56" s="34">
        <f t="shared" si="8"/>
        <v>1.4609689047136756</v>
      </c>
      <c r="V56" s="34">
        <f t="shared" si="8"/>
        <v>0</v>
      </c>
      <c r="W56" s="34">
        <f t="shared" si="8"/>
        <v>3.272180017293412</v>
      </c>
      <c r="X56" s="34">
        <f t="shared" si="8"/>
        <v>4.191758907477028</v>
      </c>
      <c r="Y56" s="34">
        <f t="shared" si="8"/>
        <v>2.2291170420666115</v>
      </c>
      <c r="Z56" s="34">
        <f t="shared" si="8"/>
        <v>5.050912944289659</v>
      </c>
      <c r="AA56" s="34">
        <f t="shared" si="8"/>
        <v>3.3240414416723087</v>
      </c>
      <c r="AB56" s="34">
        <f t="shared" si="8"/>
        <v>1.6165758145077342</v>
      </c>
      <c r="AC56" s="34">
        <f t="shared" si="8"/>
        <v>7.266449914505058</v>
      </c>
    </row>
    <row r="57" spans="1:29" ht="15" customHeight="1">
      <c r="A57" s="23" t="s">
        <v>11</v>
      </c>
      <c r="B57" s="34">
        <f t="shared" si="8"/>
        <v>6.354515050167224</v>
      </c>
      <c r="C57" s="34">
        <f t="shared" si="8"/>
        <v>0</v>
      </c>
      <c r="D57" s="34">
        <f t="shared" si="8"/>
        <v>0.04201680672268908</v>
      </c>
      <c r="E57" s="34">
        <f t="shared" si="8"/>
        <v>0</v>
      </c>
      <c r="F57" s="34">
        <f t="shared" si="8"/>
        <v>0</v>
      </c>
      <c r="G57" s="34">
        <f t="shared" si="8"/>
        <v>0</v>
      </c>
      <c r="H57" s="34">
        <f t="shared" si="8"/>
        <v>0</v>
      </c>
      <c r="I57" s="34">
        <f t="shared" si="8"/>
        <v>0</v>
      </c>
      <c r="J57" s="34">
        <f t="shared" si="8"/>
        <v>0</v>
      </c>
      <c r="K57" s="34">
        <f t="shared" si="8"/>
        <v>3.2760309967043733</v>
      </c>
      <c r="L57" s="34">
        <f t="shared" si="8"/>
        <v>16.048420859664724</v>
      </c>
      <c r="M57" s="34">
        <f t="shared" si="8"/>
        <v>19.125618105743627</v>
      </c>
      <c r="N57" s="34">
        <f t="shared" si="8"/>
        <v>14.112683152105463</v>
      </c>
      <c r="O57" s="34">
        <f t="shared" si="8"/>
        <v>17.245272947504567</v>
      </c>
      <c r="P57" s="34">
        <f t="shared" si="8"/>
        <v>6.520075217099606</v>
      </c>
      <c r="Q57" s="34">
        <f t="shared" si="8"/>
        <v>0</v>
      </c>
      <c r="R57" s="34">
        <f t="shared" si="8"/>
        <v>0</v>
      </c>
      <c r="S57" s="34">
        <f t="shared" si="8"/>
        <v>0</v>
      </c>
      <c r="T57" s="34">
        <f t="shared" si="8"/>
        <v>0</v>
      </c>
      <c r="U57" s="34">
        <f t="shared" si="8"/>
        <v>0</v>
      </c>
      <c r="V57" s="34">
        <f t="shared" si="8"/>
        <v>0</v>
      </c>
      <c r="W57" s="34">
        <f t="shared" si="8"/>
        <v>0</v>
      </c>
      <c r="X57" s="34"/>
      <c r="Y57" s="34">
        <f t="shared" si="8"/>
        <v>1.5541925559620666</v>
      </c>
      <c r="Z57" s="34">
        <f t="shared" si="8"/>
        <v>2.374531536960693</v>
      </c>
      <c r="AA57" s="34">
        <f t="shared" si="8"/>
        <v>0.6278830529743351</v>
      </c>
      <c r="AB57" s="34">
        <f t="shared" si="8"/>
        <v>0.7478014065385141</v>
      </c>
      <c r="AC57" s="34">
        <f t="shared" si="8"/>
        <v>2.8060982138655812</v>
      </c>
    </row>
    <row r="58" spans="1:29" ht="15" customHeight="1">
      <c r="A58" s="23" t="s">
        <v>12</v>
      </c>
      <c r="B58" s="34">
        <f t="shared" si="8"/>
        <v>0</v>
      </c>
      <c r="C58" s="34">
        <f t="shared" si="8"/>
        <v>0</v>
      </c>
      <c r="D58" s="34">
        <f t="shared" si="8"/>
        <v>0</v>
      </c>
      <c r="E58" s="34">
        <f t="shared" si="8"/>
        <v>0</v>
      </c>
      <c r="F58" s="34">
        <f t="shared" si="8"/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40.615420283881605</v>
      </c>
      <c r="R58" s="34">
        <f t="shared" si="8"/>
        <v>57.47948785813538</v>
      </c>
      <c r="S58" s="34">
        <f t="shared" si="8"/>
        <v>50.35851098818611</v>
      </c>
      <c r="T58" s="34">
        <f t="shared" si="8"/>
        <v>62.22274609294849</v>
      </c>
      <c r="U58" s="34">
        <f t="shared" si="8"/>
        <v>57.36290834974176</v>
      </c>
      <c r="V58" s="34">
        <f t="shared" si="8"/>
        <v>57.86770649603341</v>
      </c>
      <c r="W58" s="34">
        <f t="shared" si="8"/>
        <v>56.060224626449305</v>
      </c>
      <c r="X58" s="34">
        <f t="shared" si="8"/>
        <v>55.252214218205566</v>
      </c>
      <c r="Y58" s="34">
        <f t="shared" si="8"/>
        <v>55.16515858540182</v>
      </c>
      <c r="Z58" s="34">
        <f t="shared" si="8"/>
        <v>50.70122546479858</v>
      </c>
      <c r="AA58" s="34">
        <f t="shared" si="8"/>
        <v>53.53513912590644</v>
      </c>
      <c r="AB58" s="34">
        <f t="shared" si="8"/>
        <v>48.29353864751389</v>
      </c>
      <c r="AC58" s="34">
        <f t="shared" si="8"/>
        <v>47.12920755533864</v>
      </c>
    </row>
    <row r="59" spans="1:29" ht="15" customHeight="1">
      <c r="A59" s="23" t="s">
        <v>13</v>
      </c>
      <c r="B59" s="34">
        <f t="shared" si="8"/>
        <v>0</v>
      </c>
      <c r="C59" s="34">
        <f t="shared" si="8"/>
        <v>0</v>
      </c>
      <c r="D59" s="34">
        <f t="shared" si="8"/>
        <v>0</v>
      </c>
      <c r="E59" s="34">
        <f t="shared" si="8"/>
        <v>0</v>
      </c>
      <c r="F59" s="34">
        <f t="shared" si="8"/>
        <v>0</v>
      </c>
      <c r="G59" s="34">
        <f t="shared" si="8"/>
        <v>0</v>
      </c>
      <c r="H59" s="34">
        <f t="shared" si="8"/>
        <v>0</v>
      </c>
      <c r="I59" s="34">
        <f aca="true" t="shared" si="9" ref="I59:Z60">+I17/I$7*100</f>
        <v>15.046444381893087</v>
      </c>
      <c r="J59" s="34">
        <f t="shared" si="9"/>
        <v>8.280646785654339</v>
      </c>
      <c r="K59" s="34">
        <f t="shared" si="9"/>
        <v>0</v>
      </c>
      <c r="L59" s="34">
        <f t="shared" si="9"/>
        <v>0</v>
      </c>
      <c r="M59" s="34">
        <f t="shared" si="9"/>
        <v>0</v>
      </c>
      <c r="N59" s="34">
        <f t="shared" si="9"/>
        <v>0</v>
      </c>
      <c r="O59" s="34">
        <f t="shared" si="9"/>
        <v>0</v>
      </c>
      <c r="P59" s="34">
        <f t="shared" si="9"/>
        <v>0</v>
      </c>
      <c r="Q59" s="34">
        <f t="shared" si="9"/>
        <v>0</v>
      </c>
      <c r="R59" s="34">
        <f t="shared" si="9"/>
        <v>0.008271024945411235</v>
      </c>
      <c r="S59" s="34">
        <f t="shared" si="9"/>
        <v>0.882600820190854</v>
      </c>
      <c r="T59" s="34">
        <f t="shared" si="9"/>
        <v>0.20349569181490082</v>
      </c>
      <c r="U59" s="34">
        <f t="shared" si="9"/>
        <v>1.3551581185558903</v>
      </c>
      <c r="V59" s="34">
        <f t="shared" si="9"/>
        <v>0.9589736694323386</v>
      </c>
      <c r="W59" s="34">
        <f t="shared" si="9"/>
        <v>0.20999143619606828</v>
      </c>
      <c r="X59" s="34">
        <f t="shared" si="9"/>
        <v>0.7587099802910868</v>
      </c>
      <c r="Y59" s="34">
        <f t="shared" si="9"/>
        <v>0.8120705309917859</v>
      </c>
      <c r="Z59" s="34">
        <f t="shared" si="9"/>
        <v>0.7028620019786738</v>
      </c>
      <c r="AA59" s="34"/>
      <c r="AB59" s="34"/>
      <c r="AC59" s="35"/>
    </row>
    <row r="60" spans="1:29" ht="15" customHeight="1">
      <c r="A60" s="23" t="s">
        <v>14</v>
      </c>
      <c r="B60" s="34">
        <f aca="true" t="shared" si="10" ref="B60:Q60">+B18/B$7*100</f>
        <v>0.5852842809364548</v>
      </c>
      <c r="C60" s="34">
        <f t="shared" si="10"/>
        <v>0</v>
      </c>
      <c r="D60" s="34">
        <f t="shared" si="10"/>
        <v>0</v>
      </c>
      <c r="E60" s="34">
        <f t="shared" si="10"/>
        <v>0</v>
      </c>
      <c r="F60" s="34">
        <f t="shared" si="10"/>
        <v>0</v>
      </c>
      <c r="G60" s="34">
        <f t="shared" si="10"/>
        <v>0</v>
      </c>
      <c r="H60" s="34">
        <f t="shared" si="10"/>
        <v>0</v>
      </c>
      <c r="I60" s="34">
        <f t="shared" si="10"/>
        <v>0</v>
      </c>
      <c r="J60" s="34">
        <f t="shared" si="10"/>
        <v>4.205225759525541</v>
      </c>
      <c r="K60" s="34">
        <f t="shared" si="10"/>
        <v>2.502004097265521</v>
      </c>
      <c r="L60" s="34">
        <f t="shared" si="10"/>
        <v>0</v>
      </c>
      <c r="M60" s="34">
        <f t="shared" si="10"/>
        <v>0</v>
      </c>
      <c r="N60" s="34">
        <f t="shared" si="10"/>
        <v>0</v>
      </c>
      <c r="O60" s="34">
        <f t="shared" si="10"/>
        <v>0</v>
      </c>
      <c r="P60" s="34">
        <f t="shared" si="10"/>
        <v>0</v>
      </c>
      <c r="Q60" s="34">
        <f t="shared" si="10"/>
        <v>0</v>
      </c>
      <c r="R60" s="34">
        <f t="shared" si="9"/>
        <v>0</v>
      </c>
      <c r="S60" s="34">
        <f t="shared" si="9"/>
        <v>0</v>
      </c>
      <c r="T60" s="34">
        <f t="shared" si="9"/>
        <v>0</v>
      </c>
      <c r="U60" s="34">
        <f t="shared" si="9"/>
        <v>0</v>
      </c>
      <c r="V60" s="34">
        <f t="shared" si="9"/>
        <v>0</v>
      </c>
      <c r="W60" s="34">
        <f t="shared" si="9"/>
        <v>0</v>
      </c>
      <c r="X60" s="34">
        <f t="shared" si="9"/>
        <v>1.8482471909062537</v>
      </c>
      <c r="Y60" s="34">
        <f t="shared" si="9"/>
        <v>1.1832826519099913</v>
      </c>
      <c r="Z60" s="34">
        <f t="shared" si="9"/>
        <v>1.630245214429944</v>
      </c>
      <c r="AA60" s="34">
        <f>+AA18/AA$7*100</f>
        <v>2.4986304928389425</v>
      </c>
      <c r="AB60" s="34">
        <f>+AB18/AB$7*100</f>
        <v>6.976814779544929</v>
      </c>
      <c r="AC60" s="34">
        <f>+AC18/AC$7*100</f>
        <v>4.729902374243249</v>
      </c>
    </row>
    <row r="61" spans="1:29" ht="15" customHeight="1">
      <c r="A61" s="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5"/>
    </row>
    <row r="62" spans="1:29" s="11" customFormat="1" ht="15" customHeight="1">
      <c r="A62" s="9" t="s">
        <v>20</v>
      </c>
      <c r="B62" s="33">
        <f>SUM(B63:B77)</f>
        <v>99.99999999999999</v>
      </c>
      <c r="C62" s="33">
        <f aca="true" t="shared" si="11" ref="C62:W62">SUM(C63:C77)</f>
        <v>100.00000000000001</v>
      </c>
      <c r="D62" s="33">
        <f>SUM(D63:D77)</f>
        <v>99.99999999999999</v>
      </c>
      <c r="E62" s="33">
        <f t="shared" si="11"/>
        <v>99.99999999999999</v>
      </c>
      <c r="F62" s="33">
        <f t="shared" si="11"/>
        <v>99.99999999999999</v>
      </c>
      <c r="G62" s="33">
        <f t="shared" si="11"/>
        <v>100.00000000000001</v>
      </c>
      <c r="H62" s="33">
        <f t="shared" si="11"/>
        <v>100.00000000000001</v>
      </c>
      <c r="I62" s="33">
        <f t="shared" si="11"/>
        <v>100</v>
      </c>
      <c r="J62" s="33">
        <f t="shared" si="11"/>
        <v>100</v>
      </c>
      <c r="K62" s="33">
        <f t="shared" si="11"/>
        <v>100</v>
      </c>
      <c r="L62" s="33">
        <f t="shared" si="11"/>
        <v>99.99994426126354</v>
      </c>
      <c r="M62" s="33">
        <f t="shared" si="11"/>
        <v>100</v>
      </c>
      <c r="N62" s="33">
        <f t="shared" si="11"/>
        <v>100</v>
      </c>
      <c r="O62" s="33">
        <f t="shared" si="11"/>
        <v>100</v>
      </c>
      <c r="P62" s="33">
        <f t="shared" si="11"/>
        <v>100</v>
      </c>
      <c r="Q62" s="33">
        <f t="shared" si="11"/>
        <v>100</v>
      </c>
      <c r="R62" s="33">
        <f t="shared" si="11"/>
        <v>100.00000000000001</v>
      </c>
      <c r="S62" s="33">
        <f t="shared" si="11"/>
        <v>100</v>
      </c>
      <c r="T62" s="33">
        <f t="shared" si="11"/>
        <v>100</v>
      </c>
      <c r="U62" s="33">
        <f t="shared" si="11"/>
        <v>100</v>
      </c>
      <c r="V62" s="33">
        <f t="shared" si="11"/>
        <v>100.00000000000001</v>
      </c>
      <c r="W62" s="33">
        <f t="shared" si="11"/>
        <v>100</v>
      </c>
      <c r="X62" s="33">
        <f aca="true" t="shared" si="12" ref="X62:AC62">X63+X67+X70+SUM(X73:X77)</f>
        <v>100</v>
      </c>
      <c r="Y62" s="33">
        <f t="shared" si="12"/>
        <v>100</v>
      </c>
      <c r="Z62" s="33">
        <f t="shared" si="12"/>
        <v>100</v>
      </c>
      <c r="AA62" s="33">
        <f t="shared" si="12"/>
        <v>100</v>
      </c>
      <c r="AB62" s="33">
        <f>AB63+AB67+AB70+SUM(AB73:AB77)</f>
        <v>100.00000000000003</v>
      </c>
      <c r="AC62" s="33">
        <f t="shared" si="12"/>
        <v>100</v>
      </c>
    </row>
    <row r="63" spans="1:29" ht="15" customHeight="1">
      <c r="A63" s="23" t="s">
        <v>28</v>
      </c>
      <c r="B63" s="34">
        <f aca="true" t="shared" si="13" ref="B63:AC71">+B21/B$7*100</f>
        <v>49.163879598662206</v>
      </c>
      <c r="C63" s="34">
        <f t="shared" si="13"/>
        <v>43.79151762902402</v>
      </c>
      <c r="D63" s="34">
        <f t="shared" si="13"/>
        <v>46.09243697478991</v>
      </c>
      <c r="E63" s="34">
        <f t="shared" si="13"/>
        <v>48.68035190615836</v>
      </c>
      <c r="F63" s="34">
        <f t="shared" si="13"/>
        <v>43.351023502653526</v>
      </c>
      <c r="G63" s="34">
        <f t="shared" si="13"/>
        <v>43.69471302201193</v>
      </c>
      <c r="H63" s="34">
        <f t="shared" si="13"/>
        <v>50.031573629704475</v>
      </c>
      <c r="I63" s="34">
        <f t="shared" si="13"/>
        <v>50.30579083395173</v>
      </c>
      <c r="J63" s="34">
        <f t="shared" si="13"/>
        <v>50.72008056845522</v>
      </c>
      <c r="K63" s="34">
        <f t="shared" si="13"/>
        <v>60.51037677028592</v>
      </c>
      <c r="L63" s="34">
        <f t="shared" si="13"/>
        <v>45.64222172126172</v>
      </c>
      <c r="M63" s="34">
        <f t="shared" si="13"/>
        <v>51.07550399391404</v>
      </c>
      <c r="N63" s="34">
        <f t="shared" si="13"/>
        <v>34.617847096855456</v>
      </c>
      <c r="O63" s="34">
        <f t="shared" si="13"/>
        <v>29.225511805733117</v>
      </c>
      <c r="P63" s="34">
        <f t="shared" si="13"/>
        <v>25.59491749112545</v>
      </c>
      <c r="Q63" s="34">
        <f t="shared" si="13"/>
        <v>23.41585306164507</v>
      </c>
      <c r="R63" s="34">
        <f t="shared" si="13"/>
        <v>22.01305719138049</v>
      </c>
      <c r="S63" s="34">
        <f t="shared" si="13"/>
        <v>19.42664897598287</v>
      </c>
      <c r="T63" s="34">
        <f t="shared" si="13"/>
        <v>18.069915274641996</v>
      </c>
      <c r="U63" s="34">
        <f t="shared" si="13"/>
        <v>16.26168773026847</v>
      </c>
      <c r="V63" s="34">
        <f t="shared" si="13"/>
        <v>13.11902935197855</v>
      </c>
      <c r="W63" s="34">
        <f t="shared" si="13"/>
        <v>13.889362506456013</v>
      </c>
      <c r="X63" s="34">
        <f t="shared" si="13"/>
        <v>13.870132654276176</v>
      </c>
      <c r="Y63" s="34">
        <f t="shared" si="13"/>
        <v>14.586996304599595</v>
      </c>
      <c r="Z63" s="34">
        <f t="shared" si="13"/>
        <v>10.898558914460642</v>
      </c>
      <c r="AA63" s="34">
        <f t="shared" si="13"/>
        <v>12.11737244669741</v>
      </c>
      <c r="AB63" s="34">
        <f t="shared" si="13"/>
        <v>10.646241149036529</v>
      </c>
      <c r="AC63" s="34">
        <f t="shared" si="13"/>
        <v>10.509761428139816</v>
      </c>
    </row>
    <row r="64" spans="1:29" ht="15" customHeight="1">
      <c r="A64" s="24" t="s">
        <v>25</v>
      </c>
      <c r="B64" s="34">
        <f t="shared" si="13"/>
        <v>0</v>
      </c>
      <c r="C64" s="34">
        <f t="shared" si="13"/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8.990781134834277</v>
      </c>
      <c r="Y64" s="34">
        <f t="shared" si="13"/>
        <v>9.516084609792873</v>
      </c>
      <c r="Z64" s="34">
        <f t="shared" si="13"/>
        <v>5.963103816305377</v>
      </c>
      <c r="AA64" s="34">
        <f t="shared" si="13"/>
        <v>8.59648119977817</v>
      </c>
      <c r="AB64" s="34">
        <f t="shared" si="13"/>
        <v>7.429568267891782</v>
      </c>
      <c r="AC64" s="34">
        <f t="shared" si="13"/>
        <v>7.031724854015979</v>
      </c>
    </row>
    <row r="65" spans="1:29" ht="15" customHeight="1">
      <c r="A65" s="24" t="s">
        <v>26</v>
      </c>
      <c r="B65" s="34">
        <f t="shared" si="13"/>
        <v>0</v>
      </c>
      <c r="C65" s="34">
        <f t="shared" si="13"/>
        <v>0</v>
      </c>
      <c r="D65" s="34">
        <f t="shared" si="13"/>
        <v>0</v>
      </c>
      <c r="E65" s="34">
        <f t="shared" si="13"/>
        <v>0</v>
      </c>
      <c r="F65" s="34">
        <f t="shared" si="13"/>
        <v>0</v>
      </c>
      <c r="G65" s="34">
        <f t="shared" si="13"/>
        <v>0</v>
      </c>
      <c r="H65" s="34">
        <f t="shared" si="13"/>
        <v>0</v>
      </c>
      <c r="I65" s="34">
        <f t="shared" si="13"/>
        <v>0</v>
      </c>
      <c r="J65" s="34">
        <f t="shared" si="13"/>
        <v>0</v>
      </c>
      <c r="K65" s="34">
        <f t="shared" si="13"/>
        <v>0</v>
      </c>
      <c r="L65" s="34">
        <f t="shared" si="13"/>
        <v>0</v>
      </c>
      <c r="M65" s="34">
        <f t="shared" si="13"/>
        <v>0</v>
      </c>
      <c r="N65" s="34">
        <f t="shared" si="13"/>
        <v>0</v>
      </c>
      <c r="O65" s="34">
        <f t="shared" si="13"/>
        <v>0</v>
      </c>
      <c r="P65" s="34">
        <f t="shared" si="13"/>
        <v>0</v>
      </c>
      <c r="Q65" s="34">
        <f t="shared" si="13"/>
        <v>0</v>
      </c>
      <c r="R65" s="34">
        <f t="shared" si="13"/>
        <v>0</v>
      </c>
      <c r="S65" s="34">
        <f t="shared" si="13"/>
        <v>0</v>
      </c>
      <c r="T65" s="34">
        <f t="shared" si="13"/>
        <v>0</v>
      </c>
      <c r="U65" s="34">
        <f t="shared" si="13"/>
        <v>0</v>
      </c>
      <c r="V65" s="34">
        <f t="shared" si="13"/>
        <v>0</v>
      </c>
      <c r="W65" s="34">
        <f t="shared" si="13"/>
        <v>0</v>
      </c>
      <c r="X65" s="34">
        <f t="shared" si="13"/>
        <v>1.1764807665689512</v>
      </c>
      <c r="Y65" s="34">
        <f t="shared" si="13"/>
        <v>1.0789310610284475</v>
      </c>
      <c r="Z65" s="34">
        <f t="shared" si="13"/>
        <v>1.0655016234090402</v>
      </c>
      <c r="AA65" s="34">
        <f t="shared" si="13"/>
        <v>0.9391484589938092</v>
      </c>
      <c r="AB65" s="34">
        <f t="shared" si="13"/>
        <v>0.8312176830486651</v>
      </c>
      <c r="AC65" s="34">
        <f t="shared" si="13"/>
        <v>0.7426419892605209</v>
      </c>
    </row>
    <row r="66" spans="1:29" ht="15" customHeight="1">
      <c r="A66" s="24" t="s">
        <v>27</v>
      </c>
      <c r="B66" s="34">
        <f t="shared" si="13"/>
        <v>0</v>
      </c>
      <c r="C66" s="34">
        <f t="shared" si="13"/>
        <v>0</v>
      </c>
      <c r="D66" s="34">
        <f t="shared" si="13"/>
        <v>0</v>
      </c>
      <c r="E66" s="34">
        <f t="shared" si="13"/>
        <v>0</v>
      </c>
      <c r="F66" s="34">
        <f t="shared" si="13"/>
        <v>0</v>
      </c>
      <c r="G66" s="34">
        <f t="shared" si="13"/>
        <v>0</v>
      </c>
      <c r="H66" s="34">
        <f t="shared" si="13"/>
        <v>0</v>
      </c>
      <c r="I66" s="34">
        <f t="shared" si="13"/>
        <v>0</v>
      </c>
      <c r="J66" s="34">
        <f t="shared" si="13"/>
        <v>0</v>
      </c>
      <c r="K66" s="34">
        <f t="shared" si="13"/>
        <v>0</v>
      </c>
      <c r="L66" s="34">
        <f t="shared" si="13"/>
        <v>0</v>
      </c>
      <c r="M66" s="34">
        <f t="shared" si="13"/>
        <v>0</v>
      </c>
      <c r="N66" s="34">
        <f t="shared" si="13"/>
        <v>0</v>
      </c>
      <c r="O66" s="34">
        <f t="shared" si="13"/>
        <v>0</v>
      </c>
      <c r="P66" s="34">
        <f t="shared" si="13"/>
        <v>0</v>
      </c>
      <c r="Q66" s="34">
        <f t="shared" si="13"/>
        <v>0</v>
      </c>
      <c r="R66" s="34">
        <f t="shared" si="13"/>
        <v>0</v>
      </c>
      <c r="S66" s="34">
        <f t="shared" si="13"/>
        <v>0</v>
      </c>
      <c r="T66" s="34">
        <f t="shared" si="13"/>
        <v>0</v>
      </c>
      <c r="U66" s="34">
        <f t="shared" si="13"/>
        <v>0</v>
      </c>
      <c r="V66" s="34">
        <f t="shared" si="13"/>
        <v>0</v>
      </c>
      <c r="W66" s="34">
        <f t="shared" si="13"/>
        <v>0</v>
      </c>
      <c r="X66" s="34">
        <f t="shared" si="13"/>
        <v>3.702870752872948</v>
      </c>
      <c r="Y66" s="34">
        <f t="shared" si="13"/>
        <v>3.9919806337782764</v>
      </c>
      <c r="Z66" s="34">
        <f t="shared" si="13"/>
        <v>3.8699534747462248</v>
      </c>
      <c r="AA66" s="34">
        <f t="shared" si="13"/>
        <v>2.581742787925429</v>
      </c>
      <c r="AB66" s="34">
        <f t="shared" si="13"/>
        <v>2.38545519809608</v>
      </c>
      <c r="AC66" s="34">
        <f t="shared" si="13"/>
        <v>2.735394584863316</v>
      </c>
    </row>
    <row r="67" spans="1:29" ht="15" customHeight="1">
      <c r="A67" s="23" t="s">
        <v>17</v>
      </c>
      <c r="B67" s="34">
        <f t="shared" si="13"/>
        <v>8.612040133779264</v>
      </c>
      <c r="C67" s="34">
        <f t="shared" si="13"/>
        <v>14.358712314767502</v>
      </c>
      <c r="D67" s="34">
        <f t="shared" si="13"/>
        <v>13.655462184873949</v>
      </c>
      <c r="E67" s="34">
        <f t="shared" si="13"/>
        <v>8.895405669599219</v>
      </c>
      <c r="F67" s="34">
        <f t="shared" si="13"/>
        <v>7.56633813495072</v>
      </c>
      <c r="G67" s="34">
        <f t="shared" si="13"/>
        <v>15.62435712816293</v>
      </c>
      <c r="H67" s="34">
        <f t="shared" si="13"/>
        <v>17.971710027784795</v>
      </c>
      <c r="I67" s="34">
        <f t="shared" si="13"/>
        <v>9.759717495329973</v>
      </c>
      <c r="J67" s="34">
        <f t="shared" si="13"/>
        <v>10.217646729704024</v>
      </c>
      <c r="K67" s="34">
        <f t="shared" si="13"/>
        <v>3.895965084172085</v>
      </c>
      <c r="L67" s="34">
        <f t="shared" si="13"/>
        <v>2.7252526203399317</v>
      </c>
      <c r="M67" s="34">
        <f t="shared" si="13"/>
        <v>4.800304298212248</v>
      </c>
      <c r="N67" s="34">
        <f t="shared" si="13"/>
        <v>10.25468113690751</v>
      </c>
      <c r="O67" s="34">
        <f t="shared" si="13"/>
        <v>2.0313587744657977</v>
      </c>
      <c r="P67" s="34">
        <f t="shared" si="13"/>
        <v>3.3392549475401676</v>
      </c>
      <c r="Q67" s="34">
        <f t="shared" si="13"/>
        <v>2.1229294932893685</v>
      </c>
      <c r="R67" s="34">
        <f t="shared" si="13"/>
        <v>1.7345258313299072</v>
      </c>
      <c r="S67" s="34">
        <f t="shared" si="13"/>
        <v>2.175387546737041</v>
      </c>
      <c r="T67" s="34">
        <f t="shared" si="13"/>
        <v>2.3347221774703164</v>
      </c>
      <c r="U67" s="34">
        <f t="shared" si="13"/>
        <v>1.7913183151634866</v>
      </c>
      <c r="V67" s="34">
        <f t="shared" si="13"/>
        <v>2.4908131708204473</v>
      </c>
      <c r="W67" s="34">
        <f t="shared" si="13"/>
        <v>3.160151423749675</v>
      </c>
      <c r="X67" s="34">
        <f t="shared" si="13"/>
        <v>4.122211511147132</v>
      </c>
      <c r="Y67" s="34">
        <f t="shared" si="13"/>
        <v>6.362449838155077</v>
      </c>
      <c r="Z67" s="34">
        <f t="shared" si="13"/>
        <v>4.130443514804184</v>
      </c>
      <c r="AA67" s="34">
        <f t="shared" si="13"/>
        <v>5.107836316979406</v>
      </c>
      <c r="AB67" s="34">
        <f t="shared" si="13"/>
        <v>9.329951385286956</v>
      </c>
      <c r="AC67" s="34">
        <f t="shared" si="13"/>
        <v>5.601576078392663</v>
      </c>
    </row>
    <row r="68" spans="1:29" ht="13.5" customHeight="1">
      <c r="A68" s="25" t="s">
        <v>32</v>
      </c>
      <c r="B68" s="34">
        <f t="shared" si="13"/>
        <v>0</v>
      </c>
      <c r="C68" s="34">
        <f t="shared" si="13"/>
        <v>0</v>
      </c>
      <c r="D68" s="34">
        <f t="shared" si="13"/>
        <v>0</v>
      </c>
      <c r="E68" s="34">
        <f t="shared" si="13"/>
        <v>0</v>
      </c>
      <c r="F68" s="34">
        <f t="shared" si="13"/>
        <v>0</v>
      </c>
      <c r="G68" s="34">
        <f t="shared" si="13"/>
        <v>0</v>
      </c>
      <c r="H68" s="34">
        <f t="shared" si="13"/>
        <v>0</v>
      </c>
      <c r="I68" s="34">
        <f t="shared" si="13"/>
        <v>0</v>
      </c>
      <c r="J68" s="34">
        <f t="shared" si="13"/>
        <v>0</v>
      </c>
      <c r="K68" s="34">
        <f t="shared" si="13"/>
        <v>0</v>
      </c>
      <c r="L68" s="34">
        <f t="shared" si="13"/>
        <v>0</v>
      </c>
      <c r="M68" s="34">
        <f t="shared" si="13"/>
        <v>0</v>
      </c>
      <c r="N68" s="34">
        <f t="shared" si="13"/>
        <v>0</v>
      </c>
      <c r="O68" s="34">
        <f t="shared" si="13"/>
        <v>0</v>
      </c>
      <c r="P68" s="34">
        <f t="shared" si="13"/>
        <v>0</v>
      </c>
      <c r="Q68" s="34">
        <f t="shared" si="13"/>
        <v>0</v>
      </c>
      <c r="R68" s="34">
        <f t="shared" si="13"/>
        <v>0</v>
      </c>
      <c r="S68" s="34">
        <f t="shared" si="13"/>
        <v>0</v>
      </c>
      <c r="T68" s="34">
        <f t="shared" si="13"/>
        <v>0</v>
      </c>
      <c r="U68" s="34">
        <f t="shared" si="13"/>
        <v>0</v>
      </c>
      <c r="V68" s="34">
        <f t="shared" si="13"/>
        <v>0</v>
      </c>
      <c r="W68" s="34">
        <f t="shared" si="13"/>
        <v>0</v>
      </c>
      <c r="X68" s="34">
        <f t="shared" si="13"/>
        <v>1.003830807762566</v>
      </c>
      <c r="Y68" s="34">
        <f t="shared" si="13"/>
        <v>1.2133900760722662</v>
      </c>
      <c r="Z68" s="34">
        <f t="shared" si="13"/>
        <v>0.7211312882234442</v>
      </c>
      <c r="AA68" s="34">
        <f t="shared" si="13"/>
        <v>0.7047201594538893</v>
      </c>
      <c r="AB68" s="34">
        <f t="shared" si="13"/>
        <v>0.519120671724934</v>
      </c>
      <c r="AC68" s="34">
        <f t="shared" si="13"/>
        <v>0.4863289966371747</v>
      </c>
    </row>
    <row r="69" spans="1:29" ht="15" customHeight="1">
      <c r="A69" s="25" t="s">
        <v>29</v>
      </c>
      <c r="B69" s="34">
        <f t="shared" si="13"/>
        <v>0</v>
      </c>
      <c r="C69" s="34">
        <f t="shared" si="13"/>
        <v>0</v>
      </c>
      <c r="D69" s="34">
        <f t="shared" si="13"/>
        <v>0</v>
      </c>
      <c r="E69" s="34">
        <f t="shared" si="13"/>
        <v>0</v>
      </c>
      <c r="F69" s="34">
        <f t="shared" si="13"/>
        <v>0</v>
      </c>
      <c r="G69" s="34">
        <f t="shared" si="13"/>
        <v>0</v>
      </c>
      <c r="H69" s="34">
        <f t="shared" si="13"/>
        <v>0</v>
      </c>
      <c r="I69" s="34">
        <f t="shared" si="13"/>
        <v>0</v>
      </c>
      <c r="J69" s="34">
        <f t="shared" si="13"/>
        <v>0</v>
      </c>
      <c r="K69" s="34">
        <f t="shared" si="13"/>
        <v>0</v>
      </c>
      <c r="L69" s="34">
        <f t="shared" si="13"/>
        <v>0</v>
      </c>
      <c r="M69" s="34">
        <f t="shared" si="13"/>
        <v>0</v>
      </c>
      <c r="N69" s="34">
        <f t="shared" si="13"/>
        <v>0</v>
      </c>
      <c r="O69" s="34">
        <f t="shared" si="13"/>
        <v>0</v>
      </c>
      <c r="P69" s="34">
        <f t="shared" si="13"/>
        <v>0</v>
      </c>
      <c r="Q69" s="34">
        <f t="shared" si="13"/>
        <v>0</v>
      </c>
      <c r="R69" s="34">
        <f t="shared" si="13"/>
        <v>0</v>
      </c>
      <c r="S69" s="34">
        <f t="shared" si="13"/>
        <v>0</v>
      </c>
      <c r="T69" s="34">
        <f t="shared" si="13"/>
        <v>0</v>
      </c>
      <c r="U69" s="34">
        <f t="shared" si="13"/>
        <v>0</v>
      </c>
      <c r="V69" s="34">
        <f t="shared" si="13"/>
        <v>0</v>
      </c>
      <c r="W69" s="34">
        <f t="shared" si="13"/>
        <v>0</v>
      </c>
      <c r="X69" s="34">
        <f t="shared" si="13"/>
        <v>3.118380703384566</v>
      </c>
      <c r="Y69" s="34">
        <f t="shared" si="13"/>
        <v>5.14905976208281</v>
      </c>
      <c r="Z69" s="34">
        <f t="shared" si="13"/>
        <v>3.4093122265807394</v>
      </c>
      <c r="AA69" s="34">
        <f t="shared" si="13"/>
        <v>4.403116157525517</v>
      </c>
      <c r="AB69" s="34">
        <f t="shared" si="13"/>
        <v>8.810830713562021</v>
      </c>
      <c r="AC69" s="34">
        <f t="shared" si="13"/>
        <v>5.115247081755488</v>
      </c>
    </row>
    <row r="70" spans="1:29" ht="15" customHeight="1">
      <c r="A70" s="23" t="s">
        <v>18</v>
      </c>
      <c r="B70" s="34">
        <f t="shared" si="13"/>
        <v>26.839464882943144</v>
      </c>
      <c r="C70" s="34">
        <f t="shared" si="13"/>
        <v>36.53551354113439</v>
      </c>
      <c r="D70" s="34">
        <f t="shared" si="13"/>
        <v>35.294117647058826</v>
      </c>
      <c r="E70" s="34">
        <f t="shared" si="13"/>
        <v>24.58455522971652</v>
      </c>
      <c r="F70" s="34">
        <f t="shared" si="13"/>
        <v>30.083396512509474</v>
      </c>
      <c r="G70" s="34">
        <f t="shared" si="13"/>
        <v>25.529726393746145</v>
      </c>
      <c r="H70" s="34">
        <f t="shared" si="13"/>
        <v>28.548875978782522</v>
      </c>
      <c r="I70" s="34">
        <f t="shared" si="13"/>
        <v>25.284679751273064</v>
      </c>
      <c r="J70" s="34">
        <f t="shared" si="13"/>
        <v>24.055278912325857</v>
      </c>
      <c r="K70" s="34">
        <f t="shared" si="13"/>
        <v>33.2537632493097</v>
      </c>
      <c r="L70" s="34">
        <f t="shared" si="13"/>
        <v>41.9003255142208</v>
      </c>
      <c r="M70" s="34">
        <f t="shared" si="13"/>
        <v>36.67173830353747</v>
      </c>
      <c r="N70" s="34">
        <f t="shared" si="13"/>
        <v>50.11650363155464</v>
      </c>
      <c r="O70" s="34">
        <f t="shared" si="13"/>
        <v>61.380667003857795</v>
      </c>
      <c r="P70" s="34">
        <f t="shared" si="13"/>
        <v>63.87846831778909</v>
      </c>
      <c r="Q70" s="34">
        <f t="shared" si="13"/>
        <v>57.789999742394194</v>
      </c>
      <c r="R70" s="34">
        <f t="shared" si="13"/>
        <v>68.8762250306947</v>
      </c>
      <c r="S70" s="34">
        <f t="shared" si="13"/>
        <v>71.14569750514963</v>
      </c>
      <c r="T70" s="34">
        <f t="shared" si="13"/>
        <v>72.52656180861379</v>
      </c>
      <c r="U70" s="34">
        <f t="shared" si="13"/>
        <v>77.8229734802019</v>
      </c>
      <c r="V70" s="34">
        <f t="shared" si="13"/>
        <v>78.88840553345304</v>
      </c>
      <c r="W70" s="34">
        <f t="shared" si="13"/>
        <v>78.44875493233931</v>
      </c>
      <c r="X70" s="34">
        <f t="shared" si="13"/>
        <v>75.16511208043944</v>
      </c>
      <c r="Y70" s="34">
        <f t="shared" si="13"/>
        <v>71.8998577189731</v>
      </c>
      <c r="Z70" s="34">
        <f t="shared" si="13"/>
        <v>73.62540040675486</v>
      </c>
      <c r="AA70" s="34">
        <f t="shared" si="13"/>
        <v>67.53311478606011</v>
      </c>
      <c r="AB70" s="34">
        <f t="shared" si="13"/>
        <v>67.36281219948386</v>
      </c>
      <c r="AC70" s="34">
        <f t="shared" si="13"/>
        <v>64.0888518569956</v>
      </c>
    </row>
    <row r="71" spans="1:29" ht="15" customHeight="1">
      <c r="A71" s="24" t="s">
        <v>30</v>
      </c>
      <c r="B71" s="34">
        <f t="shared" si="13"/>
        <v>0</v>
      </c>
      <c r="C71" s="34">
        <f t="shared" si="13"/>
        <v>0</v>
      </c>
      <c r="D71" s="34">
        <f t="shared" si="13"/>
        <v>0</v>
      </c>
      <c r="E71" s="34">
        <f aca="true" t="shared" si="14" ref="E71:AC77">+E29/E$7*100</f>
        <v>0</v>
      </c>
      <c r="F71" s="34">
        <f t="shared" si="14"/>
        <v>0</v>
      </c>
      <c r="G71" s="34">
        <f t="shared" si="14"/>
        <v>0</v>
      </c>
      <c r="H71" s="34">
        <f t="shared" si="14"/>
        <v>0</v>
      </c>
      <c r="I71" s="34">
        <f t="shared" si="14"/>
        <v>0</v>
      </c>
      <c r="J71" s="34">
        <f t="shared" si="14"/>
        <v>0</v>
      </c>
      <c r="K71" s="34">
        <f t="shared" si="14"/>
        <v>0</v>
      </c>
      <c r="L71" s="34">
        <f t="shared" si="14"/>
        <v>0</v>
      </c>
      <c r="M71" s="34">
        <f t="shared" si="14"/>
        <v>0</v>
      </c>
      <c r="N71" s="34">
        <f t="shared" si="14"/>
        <v>0</v>
      </c>
      <c r="O71" s="34">
        <f t="shared" si="14"/>
        <v>0</v>
      </c>
      <c r="P71" s="34">
        <f t="shared" si="14"/>
        <v>0</v>
      </c>
      <c r="Q71" s="34">
        <f t="shared" si="14"/>
        <v>0</v>
      </c>
      <c r="R71" s="34">
        <f t="shared" si="14"/>
        <v>0</v>
      </c>
      <c r="S71" s="34">
        <f t="shared" si="14"/>
        <v>0</v>
      </c>
      <c r="T71" s="34">
        <f t="shared" si="14"/>
        <v>0</v>
      </c>
      <c r="U71" s="34">
        <f t="shared" si="14"/>
        <v>0</v>
      </c>
      <c r="V71" s="34">
        <f t="shared" si="14"/>
        <v>0</v>
      </c>
      <c r="W71" s="34">
        <f t="shared" si="14"/>
        <v>0</v>
      </c>
      <c r="X71" s="34">
        <f t="shared" si="14"/>
        <v>63.075647154030094</v>
      </c>
      <c r="Y71" s="34">
        <f t="shared" si="14"/>
        <v>57.85958751000344</v>
      </c>
      <c r="Z71" s="34">
        <f t="shared" si="14"/>
        <v>61.497153294795325</v>
      </c>
      <c r="AA71" s="34">
        <f t="shared" si="14"/>
        <v>54.93499162157327</v>
      </c>
      <c r="AB71" s="34">
        <f t="shared" si="14"/>
        <v>55.50297406609466</v>
      </c>
      <c r="AC71" s="34">
        <f t="shared" si="14"/>
        <v>52.53284748237728</v>
      </c>
    </row>
    <row r="72" spans="1:29" ht="15" customHeight="1">
      <c r="A72" s="24" t="s">
        <v>31</v>
      </c>
      <c r="B72" s="34">
        <f aca="true" t="shared" si="15" ref="B72:Q77">+B30/B$7*100</f>
        <v>0</v>
      </c>
      <c r="C72" s="34">
        <f t="shared" si="15"/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4"/>
        <v>0</v>
      </c>
      <c r="S72" s="34">
        <f t="shared" si="14"/>
        <v>0</v>
      </c>
      <c r="T72" s="34">
        <f t="shared" si="14"/>
        <v>0</v>
      </c>
      <c r="U72" s="34">
        <f t="shared" si="14"/>
        <v>0</v>
      </c>
      <c r="V72" s="34">
        <f t="shared" si="14"/>
        <v>0</v>
      </c>
      <c r="W72" s="34">
        <f t="shared" si="14"/>
        <v>0</v>
      </c>
      <c r="X72" s="34">
        <f t="shared" si="14"/>
        <v>12.08946492640936</v>
      </c>
      <c r="Y72" s="34">
        <f t="shared" si="14"/>
        <v>14.040270208969652</v>
      </c>
      <c r="Z72" s="34">
        <f t="shared" si="14"/>
        <v>12.128247111959531</v>
      </c>
      <c r="AA72" s="34">
        <f t="shared" si="14"/>
        <v>12.598123164486838</v>
      </c>
      <c r="AB72" s="34">
        <f t="shared" si="14"/>
        <v>11.859838133389202</v>
      </c>
      <c r="AC72" s="34">
        <f t="shared" si="14"/>
        <v>11.556004374618333</v>
      </c>
    </row>
    <row r="73" spans="1:29" ht="15" customHeight="1">
      <c r="A73" s="23" t="s">
        <v>15</v>
      </c>
      <c r="B73" s="34">
        <f t="shared" si="15"/>
        <v>15.133779264214049</v>
      </c>
      <c r="C73" s="34">
        <f t="shared" si="15"/>
        <v>5.212059274399591</v>
      </c>
      <c r="D73" s="34">
        <f t="shared" si="15"/>
        <v>1.8487394957983194</v>
      </c>
      <c r="E73" s="34">
        <f t="shared" si="15"/>
        <v>7.60019550342131</v>
      </c>
      <c r="F73" s="34">
        <f t="shared" si="15"/>
        <v>4.912812736921911</v>
      </c>
      <c r="G73" s="34">
        <f t="shared" si="15"/>
        <v>6.727010903106356</v>
      </c>
      <c r="H73" s="34">
        <f t="shared" si="15"/>
        <v>2.727961606466279</v>
      </c>
      <c r="I73" s="34">
        <f t="shared" si="15"/>
        <v>5.035952813531564</v>
      </c>
      <c r="J73" s="34">
        <f t="shared" si="15"/>
        <v>7.122475241985117</v>
      </c>
      <c r="K73" s="34">
        <f t="shared" si="15"/>
        <v>2.339894896232297</v>
      </c>
      <c r="L73" s="34">
        <f t="shared" si="15"/>
        <v>4.578255947323178</v>
      </c>
      <c r="M73" s="34">
        <f t="shared" si="15"/>
        <v>3.2160517306960825</v>
      </c>
      <c r="N73" s="34">
        <f t="shared" si="15"/>
        <v>2.514274318821109</v>
      </c>
      <c r="O73" s="34">
        <f t="shared" si="15"/>
        <v>5.396240007913415</v>
      </c>
      <c r="P73" s="34">
        <f t="shared" si="15"/>
        <v>5.724122073446915</v>
      </c>
      <c r="Q73" s="34">
        <f t="shared" si="15"/>
        <v>14.659702722893428</v>
      </c>
      <c r="R73" s="34">
        <f t="shared" si="14"/>
        <v>7.095252799282442</v>
      </c>
      <c r="S73" s="34">
        <f t="shared" si="14"/>
        <v>6.820965924527987</v>
      </c>
      <c r="T73" s="34">
        <f t="shared" si="14"/>
        <v>4.15866445116279</v>
      </c>
      <c r="U73" s="34">
        <f t="shared" si="14"/>
        <v>3.1684941359519723</v>
      </c>
      <c r="V73" s="34">
        <f t="shared" si="14"/>
        <v>3.5931693967460516</v>
      </c>
      <c r="W73" s="34">
        <f t="shared" si="14"/>
        <v>2.1498491593295856</v>
      </c>
      <c r="X73" s="34">
        <f t="shared" si="14"/>
        <v>2.0892277342455885</v>
      </c>
      <c r="Y73" s="34">
        <f t="shared" si="14"/>
        <v>2.6202104746931423</v>
      </c>
      <c r="Z73" s="34">
        <f t="shared" si="14"/>
        <v>6.0203933438337</v>
      </c>
      <c r="AA73" s="34">
        <f t="shared" si="14"/>
        <v>4.327634686893546</v>
      </c>
      <c r="AB73" s="34">
        <f t="shared" si="14"/>
        <v>3.1007921439272548</v>
      </c>
      <c r="AC73" s="34">
        <f t="shared" si="14"/>
        <v>7.3444561485109885</v>
      </c>
    </row>
    <row r="74" spans="1:29" ht="15" customHeight="1">
      <c r="A74" s="23" t="s">
        <v>14</v>
      </c>
      <c r="B74" s="34">
        <f t="shared" si="15"/>
        <v>0.2508361204013378</v>
      </c>
      <c r="C74" s="34">
        <f t="shared" si="15"/>
        <v>0</v>
      </c>
      <c r="D74" s="34">
        <f t="shared" si="15"/>
        <v>3.1092436974789917</v>
      </c>
      <c r="E74" s="34">
        <f t="shared" si="15"/>
        <v>10.239491691104595</v>
      </c>
      <c r="F74" s="34">
        <f t="shared" si="15"/>
        <v>14.086429112964366</v>
      </c>
      <c r="G74" s="34">
        <f t="shared" si="15"/>
        <v>8.42419255297264</v>
      </c>
      <c r="H74" s="34">
        <f t="shared" si="15"/>
        <v>0</v>
      </c>
      <c r="I74" s="34">
        <f t="shared" si="15"/>
        <v>9.613859105913662</v>
      </c>
      <c r="J74" s="34">
        <f t="shared" si="15"/>
        <v>7.884518547529794</v>
      </c>
      <c r="K74" s="34">
        <f t="shared" si="15"/>
        <v>0</v>
      </c>
      <c r="L74" s="34">
        <f t="shared" si="15"/>
        <v>3.9422521917709807</v>
      </c>
      <c r="M74" s="34">
        <f t="shared" si="15"/>
        <v>2.4743248383415746</v>
      </c>
      <c r="N74" s="34">
        <f t="shared" si="15"/>
        <v>1.2143666820605399</v>
      </c>
      <c r="O74" s="34">
        <f t="shared" si="15"/>
        <v>0.9774187708450369</v>
      </c>
      <c r="P74" s="34">
        <f t="shared" si="15"/>
        <v>0.0815796850835168</v>
      </c>
      <c r="Q74" s="34">
        <f t="shared" si="15"/>
        <v>0.5213941626523094</v>
      </c>
      <c r="R74" s="34">
        <f t="shared" si="14"/>
        <v>0.28093914731246833</v>
      </c>
      <c r="S74" s="34">
        <f t="shared" si="14"/>
        <v>0.43130004760247975</v>
      </c>
      <c r="T74" s="34">
        <f t="shared" si="14"/>
        <v>2.9101362881111</v>
      </c>
      <c r="U74" s="34">
        <f t="shared" si="14"/>
        <v>0</v>
      </c>
      <c r="V74" s="34">
        <f t="shared" si="14"/>
        <v>0.5644185365930824</v>
      </c>
      <c r="W74" s="34">
        <f t="shared" si="14"/>
        <v>0</v>
      </c>
      <c r="X74" s="34">
        <f t="shared" si="14"/>
        <v>1.4456913737327017</v>
      </c>
      <c r="Y74" s="34">
        <f t="shared" si="14"/>
        <v>1.9037573075301646</v>
      </c>
      <c r="Z74" s="34">
        <f t="shared" si="14"/>
        <v>2.7832611400546137</v>
      </c>
      <c r="AA74" s="34">
        <f t="shared" si="14"/>
        <v>8.151595692672444</v>
      </c>
      <c r="AB74" s="34">
        <f t="shared" si="14"/>
        <v>5.80195751245796</v>
      </c>
      <c r="AC74" s="34">
        <f t="shared" si="14"/>
        <v>8.073356254784642</v>
      </c>
    </row>
    <row r="75" spans="1:29" ht="15" customHeight="1">
      <c r="A75" s="23" t="s">
        <v>11</v>
      </c>
      <c r="B75" s="34">
        <f t="shared" si="15"/>
        <v>0</v>
      </c>
      <c r="C75" s="34">
        <f t="shared" si="15"/>
        <v>0.1021972406745018</v>
      </c>
      <c r="D75" s="34">
        <f t="shared" si="15"/>
        <v>0</v>
      </c>
      <c r="E75" s="34">
        <f t="shared" si="15"/>
        <v>0</v>
      </c>
      <c r="F75" s="34">
        <f t="shared" si="15"/>
        <v>0</v>
      </c>
      <c r="G75" s="34">
        <f t="shared" si="15"/>
        <v>0</v>
      </c>
      <c r="H75" s="34">
        <f t="shared" si="15"/>
        <v>0.7198787572619348</v>
      </c>
      <c r="I75" s="34">
        <f t="shared" si="15"/>
        <v>0</v>
      </c>
      <c r="J75" s="34">
        <f t="shared" si="15"/>
        <v>0</v>
      </c>
      <c r="K75" s="34">
        <f t="shared" si="15"/>
        <v>0</v>
      </c>
      <c r="L75" s="34">
        <f t="shared" si="15"/>
        <v>1.2116362663469329</v>
      </c>
      <c r="M75" s="34">
        <f t="shared" si="15"/>
        <v>1.7620768352985927</v>
      </c>
      <c r="N75" s="34">
        <f t="shared" si="15"/>
        <v>1.2823271338007474</v>
      </c>
      <c r="O75" s="34">
        <f t="shared" si="15"/>
        <v>0.9888036371848399</v>
      </c>
      <c r="P75" s="34">
        <f t="shared" si="15"/>
        <v>1.3816574850148513</v>
      </c>
      <c r="Q75" s="34">
        <f t="shared" si="15"/>
        <v>1.4901208171256344</v>
      </c>
      <c r="R75" s="34">
        <f t="shared" si="14"/>
        <v>0</v>
      </c>
      <c r="S75" s="34">
        <f t="shared" si="14"/>
        <v>0</v>
      </c>
      <c r="T75" s="34">
        <f t="shared" si="14"/>
        <v>0</v>
      </c>
      <c r="U75" s="34">
        <f t="shared" si="14"/>
        <v>0</v>
      </c>
      <c r="V75" s="34">
        <f t="shared" si="14"/>
        <v>0</v>
      </c>
      <c r="W75" s="34">
        <f t="shared" si="14"/>
        <v>0</v>
      </c>
      <c r="X75" s="34">
        <f t="shared" si="14"/>
        <v>0</v>
      </c>
      <c r="Y75" s="34">
        <f t="shared" si="14"/>
        <v>0</v>
      </c>
      <c r="Z75" s="34">
        <f t="shared" si="14"/>
        <v>0</v>
      </c>
      <c r="AA75" s="34">
        <f t="shared" si="14"/>
        <v>0</v>
      </c>
      <c r="AB75" s="34">
        <f t="shared" si="14"/>
        <v>0</v>
      </c>
      <c r="AC75" s="34">
        <f t="shared" si="14"/>
        <v>0</v>
      </c>
    </row>
    <row r="76" spans="1:29" ht="15" customHeight="1">
      <c r="A76" s="23" t="s">
        <v>22</v>
      </c>
      <c r="B76" s="34">
        <f t="shared" si="15"/>
        <v>0</v>
      </c>
      <c r="C76" s="34">
        <f t="shared" si="15"/>
        <v>0</v>
      </c>
      <c r="D76" s="34">
        <f t="shared" si="15"/>
        <v>0</v>
      </c>
      <c r="E76" s="34">
        <f t="shared" si="15"/>
        <v>0</v>
      </c>
      <c r="F76" s="34">
        <f t="shared" si="15"/>
        <v>0</v>
      </c>
      <c r="G76" s="34">
        <f t="shared" si="15"/>
        <v>0</v>
      </c>
      <c r="H76" s="34">
        <f t="shared" si="15"/>
        <v>0</v>
      </c>
      <c r="I76" s="34">
        <f t="shared" si="15"/>
        <v>0</v>
      </c>
      <c r="J76" s="34">
        <f t="shared" si="15"/>
        <v>0</v>
      </c>
      <c r="K76" s="34">
        <f t="shared" si="15"/>
        <v>0</v>
      </c>
      <c r="L76" s="34">
        <f t="shared" si="15"/>
        <v>0</v>
      </c>
      <c r="M76" s="34">
        <f t="shared" si="15"/>
        <v>0</v>
      </c>
      <c r="N76" s="34">
        <f t="shared" si="15"/>
        <v>0</v>
      </c>
      <c r="O76" s="34">
        <f t="shared" si="15"/>
        <v>0</v>
      </c>
      <c r="P76" s="34">
        <f t="shared" si="15"/>
        <v>0</v>
      </c>
      <c r="Q76" s="34">
        <f t="shared" si="15"/>
        <v>0</v>
      </c>
      <c r="R76" s="34">
        <f t="shared" si="14"/>
        <v>0</v>
      </c>
      <c r="S76" s="34">
        <f t="shared" si="14"/>
        <v>0</v>
      </c>
      <c r="T76" s="34">
        <f t="shared" si="14"/>
        <v>0</v>
      </c>
      <c r="U76" s="34">
        <f t="shared" si="14"/>
        <v>0.9555263384141803</v>
      </c>
      <c r="V76" s="34">
        <f t="shared" si="14"/>
        <v>1.3441640104088395</v>
      </c>
      <c r="W76" s="34">
        <f t="shared" si="14"/>
        <v>2.351881978125409</v>
      </c>
      <c r="X76" s="34">
        <f t="shared" si="14"/>
        <v>2.336362024371209</v>
      </c>
      <c r="Y76" s="34">
        <f t="shared" si="14"/>
        <v>2.626728356048935</v>
      </c>
      <c r="Z76" s="34">
        <f t="shared" si="14"/>
        <v>2.5419426800920055</v>
      </c>
      <c r="AA76" s="34">
        <f t="shared" si="14"/>
        <v>2.76244607069708</v>
      </c>
      <c r="AB76" s="34">
        <f t="shared" si="14"/>
        <v>3.7517369638838427</v>
      </c>
      <c r="AC76" s="34">
        <f t="shared" si="14"/>
        <v>4.3819982331762795</v>
      </c>
    </row>
    <row r="77" spans="1:29" ht="15" customHeight="1">
      <c r="A77" s="23" t="s">
        <v>23</v>
      </c>
      <c r="B77" s="34">
        <f t="shared" si="15"/>
        <v>0</v>
      </c>
      <c r="C77" s="34">
        <f t="shared" si="15"/>
        <v>0</v>
      </c>
      <c r="D77" s="34">
        <f t="shared" si="15"/>
        <v>0</v>
      </c>
      <c r="E77" s="34">
        <f t="shared" si="15"/>
        <v>0</v>
      </c>
      <c r="F77" s="34">
        <f t="shared" si="15"/>
        <v>0</v>
      </c>
      <c r="G77" s="34">
        <f t="shared" si="15"/>
        <v>0</v>
      </c>
      <c r="H77" s="34">
        <f t="shared" si="15"/>
        <v>0</v>
      </c>
      <c r="I77" s="34">
        <f t="shared" si="15"/>
        <v>0</v>
      </c>
      <c r="J77" s="34">
        <f t="shared" si="15"/>
        <v>0</v>
      </c>
      <c r="K77" s="34">
        <f t="shared" si="15"/>
        <v>0</v>
      </c>
      <c r="L77" s="34">
        <f t="shared" si="15"/>
        <v>0</v>
      </c>
      <c r="M77" s="34">
        <f t="shared" si="15"/>
        <v>0</v>
      </c>
      <c r="N77" s="34">
        <f t="shared" si="15"/>
        <v>0</v>
      </c>
      <c r="O77" s="34">
        <f t="shared" si="15"/>
        <v>0</v>
      </c>
      <c r="P77" s="34">
        <f t="shared" si="15"/>
        <v>0</v>
      </c>
      <c r="Q77" s="34">
        <f t="shared" si="15"/>
        <v>0</v>
      </c>
      <c r="R77" s="34">
        <f t="shared" si="14"/>
        <v>0</v>
      </c>
      <c r="S77" s="34">
        <f t="shared" si="14"/>
        <v>0</v>
      </c>
      <c r="T77" s="34">
        <f t="shared" si="14"/>
        <v>0</v>
      </c>
      <c r="U77" s="34">
        <f t="shared" si="14"/>
        <v>0</v>
      </c>
      <c r="V77" s="34">
        <f t="shared" si="14"/>
        <v>0</v>
      </c>
      <c r="W77" s="34">
        <f t="shared" si="14"/>
        <v>0</v>
      </c>
      <c r="X77" s="34">
        <f t="shared" si="14"/>
        <v>0.9712626217877551</v>
      </c>
      <c r="Y77" s="34">
        <f t="shared" si="14"/>
        <v>0</v>
      </c>
      <c r="Z77" s="34">
        <f t="shared" si="14"/>
        <v>0</v>
      </c>
      <c r="AA77" s="34">
        <f t="shared" si="14"/>
        <v>0</v>
      </c>
      <c r="AB77" s="34">
        <f t="shared" si="14"/>
        <v>0.006508645923622806</v>
      </c>
      <c r="AC77" s="34">
        <f t="shared" si="14"/>
        <v>0</v>
      </c>
    </row>
    <row r="78" spans="1:30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8"/>
      <c r="Y78" s="28"/>
      <c r="Z78" s="28"/>
      <c r="AA78" s="36"/>
      <c r="AB78" s="36"/>
      <c r="AC78" s="36"/>
      <c r="AD78" s="3" t="s">
        <v>36</v>
      </c>
    </row>
    <row r="79" spans="1:27" ht="15" customHeight="1">
      <c r="A79" s="47" t="s">
        <v>33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1"/>
      <c r="Q79" s="31"/>
      <c r="R79" s="31"/>
      <c r="S79" s="31"/>
      <c r="T79" s="31"/>
      <c r="U79" s="31"/>
      <c r="V79" s="31"/>
      <c r="W79" s="31"/>
      <c r="X79" s="2"/>
      <c r="Y79" s="2"/>
      <c r="Z79" s="2"/>
      <c r="AA79" s="2"/>
    </row>
    <row r="80" spans="1:29" ht="15" customHeight="1">
      <c r="A80" s="47" t="s">
        <v>0</v>
      </c>
      <c r="X80" s="35"/>
      <c r="AC80" s="3" t="s">
        <v>36</v>
      </c>
    </row>
    <row r="81" ht="15" customHeight="1"/>
    <row r="82" ht="15" customHeight="1"/>
    <row r="83" spans="2:26" ht="1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30" ht="15" customHeight="1" hidden="1">
      <c r="A84" s="32" t="s">
        <v>40</v>
      </c>
      <c r="B84" s="1">
        <v>0.11802941762158524</v>
      </c>
      <c r="C84" s="1">
        <v>0.14910143807090018</v>
      </c>
      <c r="D84" s="1">
        <v>0.2420283761864577</v>
      </c>
      <c r="E84" s="1">
        <v>0.45089207001707926</v>
      </c>
      <c r="F84" s="1">
        <v>0.7187093607688491</v>
      </c>
      <c r="G84" s="1">
        <v>1.1409077767375149</v>
      </c>
      <c r="H84" s="1">
        <v>1.9356950257899364</v>
      </c>
      <c r="I84" s="1">
        <v>4.677871763438514</v>
      </c>
      <c r="J84" s="1">
        <v>9.401126265783308</v>
      </c>
      <c r="K84" s="1">
        <v>11.918350345260333</v>
      </c>
      <c r="L84" s="1">
        <v>15.266164431478533</v>
      </c>
      <c r="M84" s="1">
        <v>18.85408949051557</v>
      </c>
      <c r="N84" s="1">
        <v>21.65692959197304</v>
      </c>
      <c r="O84" s="1">
        <v>23.74698812277574</v>
      </c>
      <c r="P84" s="1">
        <v>25.755145102829825</v>
      </c>
      <c r="Q84" s="1">
        <v>35.5427598739351</v>
      </c>
      <c r="R84" s="1">
        <v>46.378983283324075</v>
      </c>
      <c r="S84" s="1">
        <v>54.60034026311889</v>
      </c>
      <c r="T84" s="1">
        <v>63.03412209646774</v>
      </c>
      <c r="U84" s="1">
        <v>72.53228596768676</v>
      </c>
      <c r="V84" s="1">
        <v>81.3499348748106</v>
      </c>
      <c r="W84" s="1">
        <v>86.15007751691425</v>
      </c>
      <c r="X84" s="1">
        <v>92.10814646624468</v>
      </c>
      <c r="Y84" s="1">
        <v>100</v>
      </c>
      <c r="Z84" s="1">
        <v>109.07501186969668</v>
      </c>
      <c r="AA84" s="1">
        <v>114.08689293544731</v>
      </c>
      <c r="AB84" s="1">
        <v>121.74281048553523</v>
      </c>
      <c r="AC84" s="1">
        <v>127.19874043837436</v>
      </c>
      <c r="AD84" s="1">
        <v>135.63737459298054</v>
      </c>
    </row>
    <row r="85" spans="1:29" ht="15" customHeight="1">
      <c r="A85" s="49" t="s">
        <v>35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15" customHeight="1">
      <c r="A86" s="50" t="s">
        <v>37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5" t="s">
        <v>2</v>
      </c>
      <c r="B88" s="6">
        <v>1980</v>
      </c>
      <c r="C88" s="6">
        <v>1981</v>
      </c>
      <c r="D88" s="6">
        <v>1982</v>
      </c>
      <c r="E88" s="6">
        <v>1983</v>
      </c>
      <c r="F88" s="6">
        <v>1984</v>
      </c>
      <c r="G88" s="6">
        <v>1985</v>
      </c>
      <c r="H88" s="6">
        <v>1986</v>
      </c>
      <c r="I88" s="6">
        <v>1987</v>
      </c>
      <c r="J88" s="6">
        <v>1988</v>
      </c>
      <c r="K88" s="6">
        <v>1989</v>
      </c>
      <c r="L88" s="6">
        <v>1990</v>
      </c>
      <c r="M88" s="6">
        <v>1991</v>
      </c>
      <c r="N88" s="6">
        <v>1992</v>
      </c>
      <c r="O88" s="6">
        <v>1993</v>
      </c>
      <c r="P88" s="6">
        <v>1994</v>
      </c>
      <c r="Q88" s="6">
        <v>1995</v>
      </c>
      <c r="R88" s="6">
        <v>1996</v>
      </c>
      <c r="S88" s="6">
        <v>1997</v>
      </c>
      <c r="T88" s="7">
        <v>1998</v>
      </c>
      <c r="U88" s="6">
        <v>1999</v>
      </c>
      <c r="V88" s="7">
        <v>2000</v>
      </c>
      <c r="W88" s="6">
        <v>2001</v>
      </c>
      <c r="X88" s="7">
        <v>2002</v>
      </c>
      <c r="Y88" s="7">
        <v>2003</v>
      </c>
      <c r="Z88" s="7">
        <v>2004</v>
      </c>
      <c r="AA88" s="7">
        <v>2005</v>
      </c>
      <c r="AB88" s="6">
        <v>2006</v>
      </c>
      <c r="AC88" s="6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7"/>
      <c r="T89" s="37"/>
      <c r="U89" s="2"/>
      <c r="V89" s="2"/>
    </row>
    <row r="90" spans="1:29" s="11" customFormat="1" ht="15" customHeight="1">
      <c r="A90" s="9" t="s">
        <v>19</v>
      </c>
      <c r="B90" s="10">
        <f aca="true" t="shared" si="16" ref="B90:AC90">B7/B$84*100</f>
        <v>1013306.7027700689</v>
      </c>
      <c r="C90" s="10">
        <f t="shared" si="16"/>
        <v>1312529.258818694</v>
      </c>
      <c r="D90" s="10">
        <f t="shared" si="16"/>
        <v>983355.7690633999</v>
      </c>
      <c r="E90" s="10">
        <f t="shared" si="16"/>
        <v>907534.2575541416</v>
      </c>
      <c r="F90" s="10">
        <f t="shared" si="16"/>
        <v>917617.1008743937</v>
      </c>
      <c r="G90" s="10">
        <f t="shared" si="16"/>
        <v>852128.4715755522</v>
      </c>
      <c r="H90" s="10">
        <f t="shared" si="16"/>
        <v>818104.0809121002</v>
      </c>
      <c r="I90" s="10">
        <f t="shared" si="16"/>
        <v>835401.2674189815</v>
      </c>
      <c r="J90" s="10">
        <f t="shared" si="16"/>
        <v>950577.5954233932</v>
      </c>
      <c r="K90" s="10">
        <f t="shared" si="16"/>
        <v>941992.7821189392</v>
      </c>
      <c r="L90" s="10">
        <f t="shared" si="16"/>
        <v>1057682.830056887</v>
      </c>
      <c r="M90" s="10">
        <f t="shared" si="16"/>
        <v>1115513.9584215942</v>
      </c>
      <c r="N90" s="10">
        <f t="shared" si="16"/>
        <v>1759732.3682543302</v>
      </c>
      <c r="O90" s="10">
        <f t="shared" si="16"/>
        <v>2256281.9218581878</v>
      </c>
      <c r="P90" s="10">
        <f t="shared" si="16"/>
        <v>2465379.237681849</v>
      </c>
      <c r="Q90" s="10">
        <f t="shared" si="16"/>
        <v>2184354.8524473193</v>
      </c>
      <c r="R90" s="10">
        <f t="shared" si="16"/>
        <v>2346183.385161114</v>
      </c>
      <c r="S90" s="10">
        <f t="shared" si="16"/>
        <v>2641591.078094889</v>
      </c>
      <c r="T90" s="10">
        <f t="shared" si="16"/>
        <v>3344188.340997178</v>
      </c>
      <c r="U90" s="10">
        <f t="shared" si="16"/>
        <v>3287425.6866277093</v>
      </c>
      <c r="V90" s="10">
        <f t="shared" si="16"/>
        <v>3885405.6919211014</v>
      </c>
      <c r="W90" s="10">
        <f t="shared" si="16"/>
        <v>4200482.581445756</v>
      </c>
      <c r="X90" s="10">
        <f t="shared" si="16"/>
        <v>4323228.402451155</v>
      </c>
      <c r="Y90" s="10">
        <f t="shared" si="16"/>
        <v>4510668.175</v>
      </c>
      <c r="Z90" s="10">
        <f t="shared" si="16"/>
        <v>4829212.019974495</v>
      </c>
      <c r="AA90" s="10">
        <f t="shared" si="16"/>
        <v>5143014.035205564</v>
      </c>
      <c r="AB90" s="10">
        <f t="shared" si="16"/>
        <v>5631130.555191617</v>
      </c>
      <c r="AC90" s="10">
        <f t="shared" si="16"/>
        <v>6611172.304865847</v>
      </c>
    </row>
    <row r="91" spans="1:29" ht="15" customHeight="1">
      <c r="A91" s="23" t="s">
        <v>5</v>
      </c>
      <c r="B91" s="14">
        <f aca="true" t="shared" si="17" ref="B91:AC91">B8/B$84*100</f>
        <v>65237.973338875665</v>
      </c>
      <c r="C91" s="14">
        <f t="shared" si="17"/>
        <v>46947.90399453683</v>
      </c>
      <c r="D91" s="14">
        <f t="shared" si="17"/>
        <v>52060.01130335648</v>
      </c>
      <c r="E91" s="14">
        <f t="shared" si="17"/>
        <v>36150.55815770407</v>
      </c>
      <c r="F91" s="14">
        <f t="shared" si="17"/>
        <v>2921.904339402922</v>
      </c>
      <c r="G91" s="14">
        <f t="shared" si="17"/>
        <v>1752.9900670140964</v>
      </c>
      <c r="H91" s="14">
        <f t="shared" si="17"/>
        <v>3306.305959735692</v>
      </c>
      <c r="I91" s="14">
        <f t="shared" si="17"/>
        <v>2971.436735106794</v>
      </c>
      <c r="J91" s="14">
        <f t="shared" si="17"/>
        <v>4637.742198898892</v>
      </c>
      <c r="K91" s="14">
        <f t="shared" si="17"/>
        <v>6116.618314462516</v>
      </c>
      <c r="L91" s="14">
        <f t="shared" si="17"/>
        <v>21345.89873328381</v>
      </c>
      <c r="M91" s="14">
        <f t="shared" si="17"/>
        <v>28301.552311418913</v>
      </c>
      <c r="N91" s="14">
        <f t="shared" si="17"/>
        <v>25982.445831497746</v>
      </c>
      <c r="O91" s="14">
        <f t="shared" si="17"/>
        <v>21122.67869115222</v>
      </c>
      <c r="P91" s="14">
        <f t="shared" si="17"/>
        <v>35134.7273093241</v>
      </c>
      <c r="Q91" s="14">
        <f t="shared" si="17"/>
        <v>23605.37006624721</v>
      </c>
      <c r="R91" s="14">
        <f t="shared" si="17"/>
        <v>23657.26720004461</v>
      </c>
      <c r="S91" s="14">
        <f t="shared" si="17"/>
        <v>41856.38017980833</v>
      </c>
      <c r="T91" s="14">
        <f t="shared" si="17"/>
        <v>63749.11502456189</v>
      </c>
      <c r="U91" s="14">
        <f t="shared" si="17"/>
        <v>64802.86588642733</v>
      </c>
      <c r="V91" s="14">
        <f t="shared" si="17"/>
        <v>88030.8018810405</v>
      </c>
      <c r="W91" s="14">
        <f t="shared" si="17"/>
        <v>116717.2484322584</v>
      </c>
      <c r="X91" s="14">
        <f t="shared" si="17"/>
        <v>78069.51910204014</v>
      </c>
      <c r="Y91" s="14">
        <f t="shared" si="17"/>
        <v>104728.37</v>
      </c>
      <c r="Z91" s="14">
        <f t="shared" si="17"/>
        <v>110496.95611675129</v>
      </c>
      <c r="AA91" s="14">
        <f t="shared" si="17"/>
        <v>181591.37011227233</v>
      </c>
      <c r="AB91" s="14">
        <f t="shared" si="17"/>
        <v>229916.82127566537</v>
      </c>
      <c r="AC91" s="14">
        <f t="shared" si="17"/>
        <v>271287.8278595714</v>
      </c>
    </row>
    <row r="92" spans="1:29" ht="15" customHeight="1">
      <c r="A92" s="23" t="s">
        <v>6</v>
      </c>
      <c r="B92" s="14">
        <f aca="true" t="shared" si="18" ref="B92:AC92">B9/B$84*100</f>
        <v>21181.16017495963</v>
      </c>
      <c r="C92" s="14">
        <f t="shared" si="18"/>
        <v>71092.54033458434</v>
      </c>
      <c r="D92" s="14">
        <f t="shared" si="18"/>
        <v>55365.408846426726</v>
      </c>
      <c r="E92" s="14">
        <f t="shared" si="18"/>
        <v>11089.128269234378</v>
      </c>
      <c r="F92" s="14">
        <f t="shared" si="18"/>
        <v>2365.3511318976034</v>
      </c>
      <c r="G92" s="14">
        <f t="shared" si="18"/>
        <v>2191.2375837676204</v>
      </c>
      <c r="H92" s="14">
        <f t="shared" si="18"/>
        <v>723.2544286921826</v>
      </c>
      <c r="I92" s="14">
        <f t="shared" si="18"/>
        <v>619.9400382596908</v>
      </c>
      <c r="J92" s="14">
        <f t="shared" si="18"/>
        <v>478.666052638647</v>
      </c>
      <c r="K92" s="14">
        <f t="shared" si="18"/>
        <v>1141.0975181987685</v>
      </c>
      <c r="L92" s="14">
        <f t="shared" si="18"/>
        <v>648.4929495182427</v>
      </c>
      <c r="M92" s="14">
        <f t="shared" si="18"/>
        <v>795.5833670751194</v>
      </c>
      <c r="N92" s="14">
        <f t="shared" si="18"/>
        <v>738.7935548319955</v>
      </c>
      <c r="O92" s="14">
        <f t="shared" si="18"/>
        <v>189.49771553067183</v>
      </c>
      <c r="P92" s="14">
        <f t="shared" si="18"/>
        <v>396.0373726987577</v>
      </c>
      <c r="Q92" s="14">
        <f t="shared" si="18"/>
        <v>331.99447768977006</v>
      </c>
      <c r="R92" s="14">
        <f t="shared" si="18"/>
        <v>5392.528733805284</v>
      </c>
      <c r="S92" s="14">
        <f t="shared" si="18"/>
        <v>5755.949477338438</v>
      </c>
      <c r="T92" s="14">
        <f t="shared" si="18"/>
        <v>4736.932792417396</v>
      </c>
      <c r="U92" s="14">
        <f t="shared" si="18"/>
        <v>5025.348300236742</v>
      </c>
      <c r="V92" s="14">
        <f t="shared" si="18"/>
        <v>2259.3748880420103</v>
      </c>
      <c r="W92" s="14">
        <f t="shared" si="18"/>
        <v>1699.3600495746111</v>
      </c>
      <c r="X92" s="14">
        <f t="shared" si="18"/>
        <v>907.435478908815</v>
      </c>
      <c r="Y92" s="14">
        <f t="shared" si="18"/>
        <v>1312.41</v>
      </c>
      <c r="Z92" s="14">
        <f t="shared" si="18"/>
        <v>1372.6269420796198</v>
      </c>
      <c r="AA92" s="14">
        <f t="shared" si="18"/>
        <v>2850.854218494935</v>
      </c>
      <c r="AB92" s="14">
        <f t="shared" si="18"/>
        <v>40540.463788507725</v>
      </c>
      <c r="AC92" s="14">
        <f t="shared" si="18"/>
        <v>40005.74205737029</v>
      </c>
    </row>
    <row r="93" spans="1:29" ht="15" customHeight="1">
      <c r="A93" s="23" t="s">
        <v>7</v>
      </c>
      <c r="B93" s="14">
        <f aca="true" t="shared" si="19" ref="B93:AC93">B10/B$84*100</f>
        <v>847.2464069983854</v>
      </c>
      <c r="C93" s="14">
        <f t="shared" si="19"/>
        <v>1341.368685558195</v>
      </c>
      <c r="D93" s="14">
        <f t="shared" si="19"/>
        <v>21485.084029956637</v>
      </c>
      <c r="E93" s="14">
        <f t="shared" si="19"/>
        <v>17964.38779615969</v>
      </c>
      <c r="F93" s="14">
        <f t="shared" si="19"/>
        <v>834.8298112579777</v>
      </c>
      <c r="G93" s="14">
        <f t="shared" si="19"/>
        <v>1752.9900670140964</v>
      </c>
      <c r="H93" s="14">
        <f t="shared" si="19"/>
        <v>56000.55719302328</v>
      </c>
      <c r="I93" s="14">
        <f t="shared" si="19"/>
        <v>49787.59824506276</v>
      </c>
      <c r="J93" s="14">
        <f t="shared" si="19"/>
        <v>39537.815947952244</v>
      </c>
      <c r="K93" s="14">
        <f t="shared" si="19"/>
        <v>4799.321914777173</v>
      </c>
      <c r="L93" s="14">
        <f t="shared" si="19"/>
        <v>1290.4354652029679</v>
      </c>
      <c r="M93" s="14">
        <f t="shared" si="19"/>
        <v>9096.169830225534</v>
      </c>
      <c r="N93" s="14">
        <f t="shared" si="19"/>
        <v>3610.853499241378</v>
      </c>
      <c r="O93" s="14">
        <f t="shared" si="19"/>
        <v>7091.425621192254</v>
      </c>
      <c r="P93" s="14">
        <f t="shared" si="19"/>
        <v>14599.02471909146</v>
      </c>
      <c r="Q93" s="14">
        <f t="shared" si="19"/>
        <v>20167.257763392136</v>
      </c>
      <c r="R93" s="14">
        <f t="shared" si="19"/>
        <v>16153.868562042857</v>
      </c>
      <c r="S93" s="14">
        <f t="shared" si="19"/>
        <v>24512.30877958541</v>
      </c>
      <c r="T93" s="14">
        <f t="shared" si="19"/>
        <v>52315.40616926894</v>
      </c>
      <c r="U93" s="14">
        <f t="shared" si="19"/>
        <v>34151.68799592987</v>
      </c>
      <c r="V93" s="14">
        <f t="shared" si="19"/>
        <v>53182.58713615317</v>
      </c>
      <c r="W93" s="14">
        <f t="shared" si="19"/>
        <v>48698.737376948935</v>
      </c>
      <c r="X93" s="14">
        <f t="shared" si="19"/>
        <v>86461.21223293238</v>
      </c>
      <c r="Y93" s="14">
        <f t="shared" si="19"/>
        <v>88439.242</v>
      </c>
      <c r="Z93" s="14">
        <f t="shared" si="19"/>
        <v>104878.13206626986</v>
      </c>
      <c r="AA93" s="14">
        <f t="shared" si="19"/>
        <v>43590.30097185547</v>
      </c>
      <c r="AB93" s="14">
        <f t="shared" si="19"/>
        <v>30863.999155387006</v>
      </c>
      <c r="AC93" s="14">
        <f t="shared" si="19"/>
        <v>21661.535251875437</v>
      </c>
    </row>
    <row r="94" spans="1:29" ht="15" customHeight="1">
      <c r="A94" s="23" t="s">
        <v>8</v>
      </c>
      <c r="B94" s="14">
        <f aca="true" t="shared" si="20" ref="B94:AC94">B11/B$84*100</f>
        <v>23722.899395954788</v>
      </c>
      <c r="C94" s="14">
        <f t="shared" si="20"/>
        <v>28839.426739501192</v>
      </c>
      <c r="D94" s="14">
        <f t="shared" si="20"/>
        <v>402018.9761759194</v>
      </c>
      <c r="E94" s="14">
        <f t="shared" si="20"/>
        <v>251279.64658085103</v>
      </c>
      <c r="F94" s="14">
        <f t="shared" si="20"/>
        <v>245857.3794154744</v>
      </c>
      <c r="G94" s="14">
        <f t="shared" si="20"/>
        <v>82215.23414296113</v>
      </c>
      <c r="H94" s="14">
        <f t="shared" si="20"/>
        <v>77904.83417627223</v>
      </c>
      <c r="I94" s="14">
        <f t="shared" si="20"/>
        <v>363.4131258763705</v>
      </c>
      <c r="J94" s="14">
        <f t="shared" si="20"/>
        <v>553.1252163824366</v>
      </c>
      <c r="K94" s="14">
        <f t="shared" si="20"/>
        <v>2030.4823485595734</v>
      </c>
      <c r="L94" s="14">
        <f t="shared" si="20"/>
        <v>2547.4637178549956</v>
      </c>
      <c r="M94" s="14">
        <f t="shared" si="20"/>
        <v>3245.9801376664873</v>
      </c>
      <c r="N94" s="14">
        <f t="shared" si="20"/>
        <v>27201.455196970535</v>
      </c>
      <c r="O94" s="14">
        <f t="shared" si="20"/>
        <v>934463.7680058844</v>
      </c>
      <c r="P94" s="14">
        <f t="shared" si="20"/>
        <v>1045798.8061205128</v>
      </c>
      <c r="Q94" s="14">
        <f t="shared" si="20"/>
        <v>3241.16642625945</v>
      </c>
      <c r="R94" s="14">
        <f t="shared" si="20"/>
        <v>4139.806145104417</v>
      </c>
      <c r="S94" s="14">
        <f t="shared" si="20"/>
        <v>4968.439733025649</v>
      </c>
      <c r="T94" s="14">
        <f t="shared" si="20"/>
        <v>10606.157074367562</v>
      </c>
      <c r="U94" s="14">
        <f t="shared" si="20"/>
        <v>3479.829659752411</v>
      </c>
      <c r="V94" s="14">
        <f t="shared" si="20"/>
        <v>2874.0035300556146</v>
      </c>
      <c r="W94" s="14">
        <f t="shared" si="20"/>
        <v>50617.482023087476</v>
      </c>
      <c r="X94" s="14">
        <f t="shared" si="20"/>
        <v>5469.626947542897</v>
      </c>
      <c r="Y94" s="14">
        <f t="shared" si="20"/>
        <v>7867.29</v>
      </c>
      <c r="Z94" s="14">
        <f t="shared" si="20"/>
        <v>72294.24287773792</v>
      </c>
      <c r="AA94" s="14">
        <f t="shared" si="20"/>
        <v>115775.91746208434</v>
      </c>
      <c r="AB94" s="14">
        <f t="shared" si="20"/>
        <v>184473.48069616288</v>
      </c>
      <c r="AC94" s="14">
        <f t="shared" si="20"/>
        <v>209320.15449397854</v>
      </c>
    </row>
    <row r="95" spans="1:29" ht="15" customHeight="1">
      <c r="A95" s="23" t="s">
        <v>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>
        <f aca="true" t="shared" si="21" ref="X95:Z97">X12/X$84*100</f>
        <v>37083.536375924865</v>
      </c>
      <c r="Y95" s="14">
        <f t="shared" si="21"/>
        <v>32208.414</v>
      </c>
      <c r="Z95" s="14">
        <f t="shared" si="21"/>
        <v>23072.3972141888</v>
      </c>
      <c r="AA95" s="14"/>
      <c r="AB95" s="14">
        <f aca="true" t="shared" si="22" ref="AB95:AC98">AB12/AB$84*100</f>
        <v>0</v>
      </c>
      <c r="AC95" s="14">
        <f t="shared" si="22"/>
        <v>0</v>
      </c>
    </row>
    <row r="96" spans="1:29" ht="15" customHeight="1">
      <c r="A96" s="23" t="s">
        <v>16</v>
      </c>
      <c r="B96" s="14">
        <f aca="true" t="shared" si="23" ref="B96:W98">B13/B$84*100</f>
        <v>388886.1008122589</v>
      </c>
      <c r="C96" s="14">
        <f t="shared" si="23"/>
        <v>1164308.0190645135</v>
      </c>
      <c r="D96" s="14">
        <f t="shared" si="23"/>
        <v>452013.114014857</v>
      </c>
      <c r="E96" s="14">
        <f t="shared" si="23"/>
        <v>591050.5367501924</v>
      </c>
      <c r="F96" s="14">
        <f t="shared" si="23"/>
        <v>665637.6361763608</v>
      </c>
      <c r="G96" s="14">
        <f t="shared" si="23"/>
        <v>628446.9390245535</v>
      </c>
      <c r="H96" s="14">
        <f t="shared" si="23"/>
        <v>603090.8714680385</v>
      </c>
      <c r="I96" s="14">
        <f t="shared" si="23"/>
        <v>636592.9103219081</v>
      </c>
      <c r="J96" s="14">
        <f t="shared" si="23"/>
        <v>779215.1485787575</v>
      </c>
      <c r="K96" s="14">
        <f t="shared" si="23"/>
        <v>767228.662953041</v>
      </c>
      <c r="L96" s="14">
        <f t="shared" si="23"/>
        <v>842936.0274323792</v>
      </c>
      <c r="M96" s="14">
        <f t="shared" si="23"/>
        <v>843286.5457649436</v>
      </c>
      <c r="N96" s="14">
        <f t="shared" si="23"/>
        <v>861636.4531616855</v>
      </c>
      <c r="O96" s="14">
        <f t="shared" si="23"/>
        <v>902838.7048139877</v>
      </c>
      <c r="P96" s="14">
        <f t="shared" si="23"/>
        <v>986028.2245977218</v>
      </c>
      <c r="Q96" s="14">
        <f t="shared" si="23"/>
        <v>803764.257511979</v>
      </c>
      <c r="R96" s="14">
        <f t="shared" si="23"/>
        <v>944132.3828188421</v>
      </c>
      <c r="S96" s="14">
        <f t="shared" si="23"/>
        <v>1048801.1562572797</v>
      </c>
      <c r="T96" s="14">
        <f t="shared" si="23"/>
        <v>1125129.6304477958</v>
      </c>
      <c r="U96" s="14">
        <f t="shared" si="23"/>
        <v>1201624.887968213</v>
      </c>
      <c r="V96" s="14">
        <f t="shared" si="23"/>
        <v>1453403.7449685822</v>
      </c>
      <c r="W96" s="14">
        <f t="shared" si="23"/>
        <v>1481681.7776506173</v>
      </c>
      <c r="X96" s="14">
        <f t="shared" si="21"/>
        <v>1432633.6297339238</v>
      </c>
      <c r="Y96" s="14">
        <f t="shared" si="21"/>
        <v>1527138.894</v>
      </c>
      <c r="Z96" s="14">
        <f t="shared" si="21"/>
        <v>1597366.838778273</v>
      </c>
      <c r="AA96" s="14">
        <f>AA13/AA$84*100</f>
        <v>1714132.9250736271</v>
      </c>
      <c r="AB96" s="14">
        <f t="shared" si="22"/>
        <v>1899848.8623480634</v>
      </c>
      <c r="AC96" s="14">
        <f t="shared" si="22"/>
        <v>1974488.419731476</v>
      </c>
    </row>
    <row r="97" spans="1:29" ht="15" customHeight="1">
      <c r="A97" s="23" t="s">
        <v>10</v>
      </c>
      <c r="B97" s="14">
        <f>B14/B$84*100</f>
        <v>443109.8708601555</v>
      </c>
      <c r="C97" s="14"/>
      <c r="D97" s="14"/>
      <c r="E97" s="14"/>
      <c r="F97" s="14"/>
      <c r="G97" s="14">
        <f t="shared" si="23"/>
        <v>135769.08069024177</v>
      </c>
      <c r="H97" s="14">
        <f t="shared" si="23"/>
        <v>77078.25768633831</v>
      </c>
      <c r="I97" s="14">
        <f t="shared" si="23"/>
        <v>19367.78188494069</v>
      </c>
      <c r="J97" s="14">
        <f t="shared" si="23"/>
        <v>7467.190421162894</v>
      </c>
      <c r="K97" s="14">
        <f t="shared" si="23"/>
        <v>106247.92553640444</v>
      </c>
      <c r="L97" s="14">
        <f t="shared" si="23"/>
        <v>19173.119830706022</v>
      </c>
      <c r="M97" s="14">
        <f t="shared" si="23"/>
        <v>17439.18740628662</v>
      </c>
      <c r="N97" s="14">
        <f t="shared" si="23"/>
        <v>592216.9135533276</v>
      </c>
      <c r="O97" s="14">
        <f t="shared" si="23"/>
        <v>1473.8711207941144</v>
      </c>
      <c r="P97" s="14">
        <f t="shared" si="23"/>
        <v>222677.83687888682</v>
      </c>
      <c r="Q97" s="14">
        <f t="shared" si="23"/>
        <v>446059.9023889113</v>
      </c>
      <c r="R97" s="14">
        <f t="shared" si="23"/>
        <v>3939.2842849509207</v>
      </c>
      <c r="S97" s="14">
        <f t="shared" si="23"/>
        <v>162116.20582113892</v>
      </c>
      <c r="T97" s="14"/>
      <c r="U97" s="14">
        <f>U14/U$84*100</f>
        <v>48028.26704720087</v>
      </c>
      <c r="V97" s="14"/>
      <c r="W97" s="14">
        <f>W14/W$84*100</f>
        <v>137447.35165995854</v>
      </c>
      <c r="X97" s="14">
        <f t="shared" si="21"/>
        <v>181219.3116503231</v>
      </c>
      <c r="Y97" s="14">
        <f t="shared" si="21"/>
        <v>100548.073</v>
      </c>
      <c r="Z97" s="14">
        <f t="shared" si="21"/>
        <v>243919.29502408393</v>
      </c>
      <c r="AA97" s="14">
        <f>AA14/AA$84*100</f>
        <v>170955.91788125623</v>
      </c>
      <c r="AB97" s="14">
        <f t="shared" si="22"/>
        <v>91031.49463858278</v>
      </c>
      <c r="AC97" s="14">
        <f t="shared" si="22"/>
        <v>480397.52429470635</v>
      </c>
    </row>
    <row r="98" spans="1:29" ht="15" customHeight="1">
      <c r="A98" s="23" t="s">
        <v>11</v>
      </c>
      <c r="B98" s="14">
        <f>B15/B$84*100</f>
        <v>64390.72693187728</v>
      </c>
      <c r="C98" s="14"/>
      <c r="D98" s="14">
        <f>D15/D$84*100</f>
        <v>413.1746928837815</v>
      </c>
      <c r="E98" s="14"/>
      <c r="F98" s="14"/>
      <c r="G98" s="14"/>
      <c r="H98" s="14"/>
      <c r="I98" s="14"/>
      <c r="J98" s="14"/>
      <c r="K98" s="14">
        <f t="shared" si="23"/>
        <v>30859.97552893434</v>
      </c>
      <c r="L98" s="14">
        <f t="shared" si="23"/>
        <v>169741.39192794164</v>
      </c>
      <c r="M98" s="14">
        <f t="shared" si="23"/>
        <v>213348.93960397784</v>
      </c>
      <c r="N98" s="14">
        <f t="shared" si="23"/>
        <v>248345.45345677529</v>
      </c>
      <c r="O98" s="14">
        <f t="shared" si="23"/>
        <v>389101.97588964616</v>
      </c>
      <c r="P98" s="14">
        <f t="shared" si="23"/>
        <v>160744.5806836134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>
        <f t="shared" si="22"/>
        <v>42109.67349574295</v>
      </c>
      <c r="AC98" s="14">
        <f t="shared" si="22"/>
        <v>185515.98796241652</v>
      </c>
    </row>
    <row r="99" spans="1:29" ht="15" customHeight="1">
      <c r="A99" s="23" t="s">
        <v>12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f aca="true" t="shared" si="24" ref="Q99:AB100">Q16/Q$84*100</f>
        <v>887184.9038128406</v>
      </c>
      <c r="R99" s="14">
        <f t="shared" si="24"/>
        <v>1348574.194003272</v>
      </c>
      <c r="S99" s="14">
        <f t="shared" si="24"/>
        <v>1330265.9333253587</v>
      </c>
      <c r="T99" s="14">
        <f t="shared" si="24"/>
        <v>2080845.8202886607</v>
      </c>
      <c r="U99" s="14">
        <f t="shared" si="24"/>
        <v>1885762.9836861214</v>
      </c>
      <c r="V99" s="14">
        <f t="shared" si="24"/>
        <v>2248395.161981079</v>
      </c>
      <c r="W99" s="14">
        <f t="shared" si="24"/>
        <v>2354799.9705533674</v>
      </c>
      <c r="X99" s="14">
        <f t="shared" si="24"/>
        <v>2388679.4180646185</v>
      </c>
      <c r="Y99" s="14">
        <f t="shared" si="24"/>
        <v>2488317.252</v>
      </c>
      <c r="Z99" s="14">
        <f t="shared" si="24"/>
        <v>2448469.674420423</v>
      </c>
      <c r="AA99" s="14">
        <f t="shared" si="24"/>
        <v>2753319.719012194</v>
      </c>
      <c r="AB99" s="14">
        <f t="shared" si="24"/>
        <v>2719472.210963427</v>
      </c>
      <c r="AC99" s="14">
        <f>AC16/AC$84*100</f>
        <v>3115793.11740129</v>
      </c>
    </row>
    <row r="100" spans="1:29" ht="15" customHeight="1">
      <c r="A100" s="23" t="s">
        <v>13</v>
      </c>
      <c r="B100" s="14"/>
      <c r="C100" s="14"/>
      <c r="D100" s="14"/>
      <c r="E100" s="14"/>
      <c r="F100" s="14"/>
      <c r="G100" s="14"/>
      <c r="H100" s="14"/>
      <c r="I100" s="14">
        <f>I17/I$84*100</f>
        <v>125698.18706782698</v>
      </c>
      <c r="J100" s="14">
        <f>J17/J$84*100</f>
        <v>78713.97310057751</v>
      </c>
      <c r="K100" s="14"/>
      <c r="L100" s="14"/>
      <c r="M100" s="14"/>
      <c r="N100" s="14"/>
      <c r="O100" s="14"/>
      <c r="P100" s="14"/>
      <c r="Q100" s="14"/>
      <c r="R100" s="14">
        <f t="shared" si="24"/>
        <v>194.0534130517695</v>
      </c>
      <c r="S100" s="14">
        <f t="shared" si="24"/>
        <v>23314.704521353913</v>
      </c>
      <c r="T100" s="14">
        <f t="shared" si="24"/>
        <v>6805.279200105462</v>
      </c>
      <c r="U100" s="14">
        <f t="shared" si="24"/>
        <v>44549.81608382712</v>
      </c>
      <c r="V100" s="14">
        <f t="shared" si="24"/>
        <v>37260.01753614873</v>
      </c>
      <c r="W100" s="14">
        <f t="shared" si="24"/>
        <v>8820.653699943627</v>
      </c>
      <c r="X100" s="14">
        <f t="shared" si="24"/>
        <v>32800.76536017583</v>
      </c>
      <c r="Y100" s="14">
        <f t="shared" si="24"/>
        <v>36629.807</v>
      </c>
      <c r="Z100" s="14">
        <f t="shared" si="24"/>
        <v>33942.69628338749</v>
      </c>
      <c r="AA100" s="14"/>
      <c r="AB100" s="14">
        <f>AB17/AB$84*100</f>
        <v>0</v>
      </c>
      <c r="AC100" s="14">
        <f>AC17/AC$84*100</f>
        <v>0</v>
      </c>
    </row>
    <row r="101" spans="1:29" ht="15" customHeight="1">
      <c r="A101" s="23" t="s">
        <v>14</v>
      </c>
      <c r="B101" s="14">
        <f>B18/B$84*100</f>
        <v>5930.724848988697</v>
      </c>
      <c r="C101" s="14"/>
      <c r="D101" s="14"/>
      <c r="E101" s="14"/>
      <c r="F101" s="14"/>
      <c r="G101" s="14"/>
      <c r="H101" s="14"/>
      <c r="I101" s="14"/>
      <c r="J101" s="14">
        <f>J18/J$84*100</f>
        <v>39973.93390702301</v>
      </c>
      <c r="K101" s="14">
        <f>K18/K$84*100</f>
        <v>23568.698004561327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>
        <f>X18/X$84*100</f>
        <v>79903.94750476477</v>
      </c>
      <c r="Y101" s="14">
        <f>Y18/Y$84*100</f>
        <v>53373.954000000005</v>
      </c>
      <c r="Z101" s="14">
        <f>Z18/Z$84*100</f>
        <v>78727.99785030984</v>
      </c>
      <c r="AA101" s="14">
        <f>AA18/AA$84*100</f>
        <v>128504.91693463277</v>
      </c>
      <c r="AB101" s="14">
        <f>AB18/AB$84*100</f>
        <v>392873.54883007915</v>
      </c>
      <c r="AC101" s="14">
        <f>AC18/AC$84*100</f>
        <v>312701.9958131619</v>
      </c>
    </row>
    <row r="102" spans="1:30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4"/>
      <c r="AC102" s="4"/>
      <c r="AD102" s="3" t="s">
        <v>36</v>
      </c>
    </row>
    <row r="103" spans="1:29" s="11" customFormat="1" ht="15" customHeight="1">
      <c r="A103" s="9" t="s">
        <v>20</v>
      </c>
      <c r="B103" s="10">
        <f aca="true" t="shared" si="25" ref="B103:AC103">B20/B$84*100</f>
        <v>1013306.7027700689</v>
      </c>
      <c r="C103" s="10">
        <f t="shared" si="25"/>
        <v>1312529.258818694</v>
      </c>
      <c r="D103" s="10">
        <f t="shared" si="25"/>
        <v>983355.7690633999</v>
      </c>
      <c r="E103" s="10">
        <f t="shared" si="25"/>
        <v>907534.2575541416</v>
      </c>
      <c r="F103" s="10">
        <f t="shared" si="25"/>
        <v>917617.1008743937</v>
      </c>
      <c r="G103" s="10">
        <f t="shared" si="25"/>
        <v>852128.4715755522</v>
      </c>
      <c r="H103" s="10">
        <f t="shared" si="25"/>
        <v>818104.0809121002</v>
      </c>
      <c r="I103" s="10">
        <f t="shared" si="25"/>
        <v>835401.2674189815</v>
      </c>
      <c r="J103" s="10">
        <f t="shared" si="25"/>
        <v>950577.5954233932</v>
      </c>
      <c r="K103" s="10">
        <f t="shared" si="25"/>
        <v>941992.7821189392</v>
      </c>
      <c r="L103" s="10">
        <f t="shared" si="25"/>
        <v>1057682.240517842</v>
      </c>
      <c r="M103" s="10">
        <f t="shared" si="25"/>
        <v>1115513.9584215942</v>
      </c>
      <c r="N103" s="10">
        <f t="shared" si="25"/>
        <v>1759732.3682543302</v>
      </c>
      <c r="O103" s="10">
        <f t="shared" si="25"/>
        <v>2256281.9218581878</v>
      </c>
      <c r="P103" s="10">
        <f t="shared" si="25"/>
        <v>2465379.237681849</v>
      </c>
      <c r="Q103" s="10">
        <f t="shared" si="25"/>
        <v>2184354.8524473193</v>
      </c>
      <c r="R103" s="10">
        <f t="shared" si="25"/>
        <v>2346183.385161114</v>
      </c>
      <c r="S103" s="10">
        <f t="shared" si="25"/>
        <v>2641591.078094889</v>
      </c>
      <c r="T103" s="10">
        <f t="shared" si="25"/>
        <v>3344188.340997178</v>
      </c>
      <c r="U103" s="10">
        <f t="shared" si="25"/>
        <v>3287425.6866277093</v>
      </c>
      <c r="V103" s="10">
        <f t="shared" si="25"/>
        <v>3885405.6919211014</v>
      </c>
      <c r="W103" s="10">
        <f t="shared" si="25"/>
        <v>4200482.581445756</v>
      </c>
      <c r="X103" s="10">
        <f t="shared" si="25"/>
        <v>4323228.402451155</v>
      </c>
      <c r="Y103" s="10">
        <f t="shared" si="25"/>
        <v>4510668.175</v>
      </c>
      <c r="Z103" s="10">
        <f t="shared" si="25"/>
        <v>4829212.019974495</v>
      </c>
      <c r="AA103" s="10">
        <f t="shared" si="25"/>
        <v>5143014.035205564</v>
      </c>
      <c r="AB103" s="10">
        <f t="shared" si="25"/>
        <v>5631130.555191619</v>
      </c>
      <c r="AC103" s="10">
        <f t="shared" si="25"/>
        <v>6611172.304865847</v>
      </c>
    </row>
    <row r="104" spans="1:29" ht="15" customHeight="1">
      <c r="A104" s="23" t="s">
        <v>28</v>
      </c>
      <c r="B104" s="14">
        <f aca="true" t="shared" si="26" ref="B104:AC104">B21/B$84*100</f>
        <v>498180.8873150506</v>
      </c>
      <c r="C104" s="14">
        <f t="shared" si="26"/>
        <v>574776.4817616866</v>
      </c>
      <c r="D104" s="14">
        <f t="shared" si="26"/>
        <v>453252.6380935084</v>
      </c>
      <c r="E104" s="14">
        <f t="shared" si="26"/>
        <v>441790.8702462976</v>
      </c>
      <c r="F104" s="14">
        <f t="shared" si="26"/>
        <v>397796.40506442636</v>
      </c>
      <c r="G104" s="14">
        <f t="shared" si="26"/>
        <v>372335.0902337941</v>
      </c>
      <c r="H104" s="14">
        <f t="shared" si="26"/>
        <v>409310.34560915444</v>
      </c>
      <c r="I104" s="14">
        <f t="shared" si="26"/>
        <v>420255.21421197464</v>
      </c>
      <c r="J104" s="14">
        <f t="shared" si="26"/>
        <v>482133.72226442926</v>
      </c>
      <c r="K104" s="14">
        <f t="shared" si="26"/>
        <v>570003.3816090686</v>
      </c>
      <c r="L104" s="14">
        <f t="shared" si="26"/>
        <v>482749.94240228017</v>
      </c>
      <c r="M104" s="14">
        <f t="shared" si="26"/>
        <v>569754.3763862898</v>
      </c>
      <c r="N104" s="14">
        <f t="shared" si="26"/>
        <v>609181.4605561574</v>
      </c>
      <c r="O104" s="14">
        <f t="shared" si="26"/>
        <v>659409.9394432867</v>
      </c>
      <c r="P104" s="14">
        <f t="shared" si="26"/>
        <v>631011.7817280069</v>
      </c>
      <c r="Q104" s="14">
        <f t="shared" si="26"/>
        <v>511485.32259397826</v>
      </c>
      <c r="R104" s="14">
        <f t="shared" si="26"/>
        <v>516466.6903901828</v>
      </c>
      <c r="S104" s="14">
        <f t="shared" si="26"/>
        <v>513172.62612237566</v>
      </c>
      <c r="T104" s="14">
        <f t="shared" si="26"/>
        <v>604291.9998426458</v>
      </c>
      <c r="U104" s="14">
        <f t="shared" si="26"/>
        <v>534590.8995240321</v>
      </c>
      <c r="V104" s="14">
        <f t="shared" si="26"/>
        <v>509727.5131665745</v>
      </c>
      <c r="W104" s="14">
        <f t="shared" si="26"/>
        <v>583420.2527575425</v>
      </c>
      <c r="X104" s="14">
        <f t="shared" si="26"/>
        <v>599637.5143673199</v>
      </c>
      <c r="Y104" s="14">
        <f t="shared" si="26"/>
        <v>657971</v>
      </c>
      <c r="Z104" s="14">
        <f t="shared" si="26"/>
        <v>526314.5171011351</v>
      </c>
      <c r="AA104" s="14">
        <f t="shared" si="26"/>
        <v>623198.1656317797</v>
      </c>
      <c r="AB104" s="14">
        <f t="shared" si="26"/>
        <v>599503.7383227791</v>
      </c>
      <c r="AC104" s="14">
        <f t="shared" si="26"/>
        <v>694818.4368446529</v>
      </c>
    </row>
    <row r="105" spans="1:29" ht="15" customHeight="1">
      <c r="A105" s="24" t="s">
        <v>25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27" ref="X105:AC115">X22/X$84*100</f>
        <v>388692.0036233757</v>
      </c>
      <c r="Y105" s="14">
        <f t="shared" si="27"/>
        <v>429239.00000000006</v>
      </c>
      <c r="Z105" s="14">
        <f t="shared" si="27"/>
        <v>287970.92626057717</v>
      </c>
      <c r="AA105" s="14">
        <f t="shared" si="27"/>
        <v>442118.234638399</v>
      </c>
      <c r="AB105" s="14">
        <f t="shared" si="27"/>
        <v>418368.6888520748</v>
      </c>
      <c r="AC105" s="14">
        <f t="shared" si="27"/>
        <v>464879.44610307284</v>
      </c>
    </row>
    <row r="106" spans="1:29" ht="15" customHeight="1">
      <c r="A106" s="24" t="s">
        <v>26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27"/>
        <v>50861.950649683975</v>
      </c>
      <c r="Y106" s="14">
        <f t="shared" si="27"/>
        <v>48667</v>
      </c>
      <c r="Z106" s="14">
        <f t="shared" si="27"/>
        <v>51455.332470692745</v>
      </c>
      <c r="AA106" s="14">
        <f t="shared" si="27"/>
        <v>48300.537057468384</v>
      </c>
      <c r="AB106" s="14">
        <f t="shared" si="27"/>
        <v>46806.95293030919</v>
      </c>
      <c r="AC106" s="14">
        <f t="shared" si="27"/>
        <v>49097.34151829636</v>
      </c>
    </row>
    <row r="107" spans="1:29" ht="15" customHeight="1">
      <c r="A107" s="24" t="s">
        <v>27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27"/>
        <v>160083.5600942602</v>
      </c>
      <c r="Y107" s="14">
        <f t="shared" si="27"/>
        <v>180065</v>
      </c>
      <c r="Z107" s="14">
        <f t="shared" si="27"/>
        <v>186888.25836986533</v>
      </c>
      <c r="AA107" s="14">
        <f t="shared" si="27"/>
        <v>132779.39393591223</v>
      </c>
      <c r="AB107" s="14">
        <f t="shared" si="27"/>
        <v>134328.09654039508</v>
      </c>
      <c r="AC107" s="14">
        <f t="shared" si="27"/>
        <v>180841.64922328363</v>
      </c>
    </row>
    <row r="108" spans="1:29" ht="15" customHeight="1">
      <c r="A108" s="23" t="s">
        <v>17</v>
      </c>
      <c r="B108" s="14">
        <f aca="true" t="shared" si="28" ref="B108:W108">B25/B$84*100</f>
        <v>87266.37992083369</v>
      </c>
      <c r="C108" s="14">
        <f t="shared" si="28"/>
        <v>188462.3003209264</v>
      </c>
      <c r="D108" s="14">
        <f t="shared" si="28"/>
        <v>134281.77518722898</v>
      </c>
      <c r="E108" s="14">
        <f t="shared" si="28"/>
        <v>80728.85380002628</v>
      </c>
      <c r="F108" s="14">
        <f t="shared" si="28"/>
        <v>69430.01263628848</v>
      </c>
      <c r="G108" s="14">
        <f t="shared" si="28"/>
        <v>133139.59558972061</v>
      </c>
      <c r="H108" s="14">
        <f t="shared" si="28"/>
        <v>147027.29314699656</v>
      </c>
      <c r="I108" s="14">
        <f t="shared" si="28"/>
        <v>81532.80365249867</v>
      </c>
      <c r="J108" s="14">
        <f t="shared" si="28"/>
        <v>97126.66059207746</v>
      </c>
      <c r="K108" s="14">
        <f t="shared" si="28"/>
        <v>36699.70988677509</v>
      </c>
      <c r="L108" s="14">
        <f t="shared" si="28"/>
        <v>28824.529041010857</v>
      </c>
      <c r="M108" s="14">
        <f t="shared" si="28"/>
        <v>53548.064493269376</v>
      </c>
      <c r="N108" s="14">
        <f t="shared" si="28"/>
        <v>180454.9432274326</v>
      </c>
      <c r="O108" s="14">
        <f t="shared" si="28"/>
        <v>45833.18079635183</v>
      </c>
      <c r="P108" s="14">
        <f t="shared" si="28"/>
        <v>82325.29816991922</v>
      </c>
      <c r="Q108" s="14">
        <f t="shared" si="28"/>
        <v>46372.313400701605</v>
      </c>
      <c r="R108" s="14">
        <f t="shared" si="28"/>
        <v>40695.15686598998</v>
      </c>
      <c r="S108" s="14">
        <f t="shared" si="28"/>
        <v>57464.84334859297</v>
      </c>
      <c r="T108" s="14">
        <f t="shared" si="28"/>
        <v>78077.50685363777</v>
      </c>
      <c r="U108" s="14">
        <f t="shared" si="28"/>
        <v>58888.25842195116</v>
      </c>
      <c r="V108" s="14">
        <f t="shared" si="28"/>
        <v>96778.19671417812</v>
      </c>
      <c r="W108" s="14">
        <f t="shared" si="28"/>
        <v>132741.61010191517</v>
      </c>
      <c r="X108" s="14">
        <f t="shared" si="27"/>
        <v>178212.61885902376</v>
      </c>
      <c r="Y108" s="14">
        <f t="shared" si="27"/>
        <v>286989</v>
      </c>
      <c r="Z108" s="14">
        <f t="shared" si="27"/>
        <v>199467.87469518068</v>
      </c>
      <c r="AA108" s="14">
        <f t="shared" si="27"/>
        <v>262696.7386775778</v>
      </c>
      <c r="AB108" s="14">
        <f t="shared" si="27"/>
        <v>525381.7432414173</v>
      </c>
      <c r="AC108" s="14">
        <f t="shared" si="27"/>
        <v>370329.84633068606</v>
      </c>
    </row>
    <row r="109" spans="1:29" ht="15.75" customHeight="1">
      <c r="A109" s="25" t="s">
        <v>32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27"/>
        <v>43397.898593746104</v>
      </c>
      <c r="Y109" s="14">
        <f t="shared" si="27"/>
        <v>54732.00000000001</v>
      </c>
      <c r="Z109" s="14">
        <f t="shared" si="27"/>
        <v>34824.95885068349</v>
      </c>
      <c r="AA109" s="14">
        <f t="shared" si="27"/>
        <v>36243.85670963656</v>
      </c>
      <c r="AB109" s="14">
        <f t="shared" si="27"/>
        <v>29232.36276381873</v>
      </c>
      <c r="AC109" s="14">
        <f t="shared" si="27"/>
        <v>32152.047936208855</v>
      </c>
    </row>
    <row r="110" spans="1:29" ht="15" customHeight="1">
      <c r="A110" s="25" t="s">
        <v>29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27"/>
        <v>134814.72026527766</v>
      </c>
      <c r="Y110" s="14">
        <f t="shared" si="27"/>
        <v>232257.00000000003</v>
      </c>
      <c r="Z110" s="14">
        <f t="shared" si="27"/>
        <v>164642.91584449715</v>
      </c>
      <c r="AA110" s="14">
        <f t="shared" si="27"/>
        <v>226452.88196794127</v>
      </c>
      <c r="AB110" s="14">
        <f t="shared" si="27"/>
        <v>496149.38047759864</v>
      </c>
      <c r="AC110" s="14">
        <f t="shared" si="27"/>
        <v>338177.7983944772</v>
      </c>
    </row>
    <row r="111" spans="1:29" ht="15" customHeight="1">
      <c r="A111" s="23" t="s">
        <v>18</v>
      </c>
      <c r="B111" s="14">
        <f aca="true" t="shared" si="29" ref="B111:W111">B28/B$84*100</f>
        <v>271966.09664648166</v>
      </c>
      <c r="C111" s="14">
        <f t="shared" si="29"/>
        <v>479539.30508705473</v>
      </c>
      <c r="D111" s="14">
        <f t="shared" si="29"/>
        <v>347066.74202237645</v>
      </c>
      <c r="E111" s="14">
        <f t="shared" si="29"/>
        <v>223113.26077699568</v>
      </c>
      <c r="F111" s="14">
        <f t="shared" si="29"/>
        <v>276050.3909226379</v>
      </c>
      <c r="G111" s="14">
        <f t="shared" si="29"/>
        <v>217546.06731644936</v>
      </c>
      <c r="H111" s="14">
        <f t="shared" si="29"/>
        <v>233559.51943695408</v>
      </c>
      <c r="I111" s="14">
        <f t="shared" si="29"/>
        <v>211228.5351049657</v>
      </c>
      <c r="J111" s="14">
        <f t="shared" si="29"/>
        <v>228664.09185717767</v>
      </c>
      <c r="K111" s="14">
        <f t="shared" si="29"/>
        <v>313248.0495914178</v>
      </c>
      <c r="L111" s="14">
        <f t="shared" si="29"/>
        <v>443172.5487018585</v>
      </c>
      <c r="M111" s="14">
        <f t="shared" si="29"/>
        <v>409078.3595717987</v>
      </c>
      <c r="N111" s="14">
        <f t="shared" si="29"/>
        <v>881916.3362418237</v>
      </c>
      <c r="O111" s="14">
        <f t="shared" si="29"/>
        <v>1384920.893124017</v>
      </c>
      <c r="P111" s="14">
        <f t="shared" si="29"/>
        <v>1574846.4952559501</v>
      </c>
      <c r="Q111" s="14">
        <f t="shared" si="29"/>
        <v>1262338.6636022807</v>
      </c>
      <c r="R111" s="14">
        <f t="shared" si="29"/>
        <v>1615962.5479963394</v>
      </c>
      <c r="S111" s="14">
        <f t="shared" si="29"/>
        <v>1879378.3977444104</v>
      </c>
      <c r="T111" s="14">
        <f t="shared" si="29"/>
        <v>2425424.8241297747</v>
      </c>
      <c r="U111" s="14">
        <f t="shared" si="29"/>
        <v>2558372.420285627</v>
      </c>
      <c r="V111" s="14">
        <f t="shared" si="29"/>
        <v>3065134.598862585</v>
      </c>
      <c r="W111" s="14">
        <f t="shared" si="29"/>
        <v>3295226.2862939816</v>
      </c>
      <c r="X111" s="14">
        <f t="shared" si="27"/>
        <v>3249559.474195802</v>
      </c>
      <c r="Y111" s="14">
        <f t="shared" si="27"/>
        <v>3243164</v>
      </c>
      <c r="Z111" s="14">
        <f t="shared" si="27"/>
        <v>3555526.6861973563</v>
      </c>
      <c r="AA111" s="14">
        <f t="shared" si="27"/>
        <v>3473237.5718585555</v>
      </c>
      <c r="AB111" s="14">
        <f t="shared" si="27"/>
        <v>3793287.9006014816</v>
      </c>
      <c r="AC111" s="14">
        <f t="shared" si="27"/>
        <v>4237024.424476195</v>
      </c>
    </row>
    <row r="112" spans="1:29" ht="15" customHeight="1">
      <c r="A112" s="24" t="s">
        <v>30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27"/>
        <v>2726904.2927929023</v>
      </c>
      <c r="Y112" s="14">
        <f t="shared" si="27"/>
        <v>2609854</v>
      </c>
      <c r="Z112" s="14">
        <f t="shared" si="27"/>
        <v>2969827.9188543973</v>
      </c>
      <c r="AA112" s="14">
        <f t="shared" si="27"/>
        <v>2825314.3293365138</v>
      </c>
      <c r="AB112" s="14">
        <f t="shared" si="27"/>
        <v>3125444.931675935</v>
      </c>
      <c r="AC112" s="14">
        <f t="shared" si="27"/>
        <v>3473037.063712342</v>
      </c>
    </row>
    <row r="113" spans="1:29" ht="15" customHeight="1">
      <c r="A113" s="24" t="s">
        <v>31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27"/>
        <v>522655.1814029</v>
      </c>
      <c r="Y113" s="14">
        <f t="shared" si="27"/>
        <v>633310</v>
      </c>
      <c r="Z113" s="14">
        <f t="shared" si="27"/>
        <v>585698.7673429593</v>
      </c>
      <c r="AA113" s="14">
        <f t="shared" si="27"/>
        <v>647923.2425220414</v>
      </c>
      <c r="AB113" s="14">
        <f t="shared" si="27"/>
        <v>667842.9689255465</v>
      </c>
      <c r="AC113" s="14">
        <f t="shared" si="27"/>
        <v>763987.360763853</v>
      </c>
    </row>
    <row r="114" spans="1:29" ht="15" customHeight="1">
      <c r="A114" s="23" t="s">
        <v>15</v>
      </c>
      <c r="B114" s="14">
        <f aca="true" t="shared" si="30" ref="B114:W116">B31/B$84*100</f>
        <v>153351.59966670774</v>
      </c>
      <c r="C114" s="14">
        <f t="shared" si="30"/>
        <v>68409.80296346796</v>
      </c>
      <c r="D114" s="14">
        <f t="shared" si="30"/>
        <v>18179.68648688639</v>
      </c>
      <c r="E114" s="14">
        <f t="shared" si="30"/>
        <v>68974.37783463784</v>
      </c>
      <c r="F114" s="14">
        <f t="shared" si="30"/>
        <v>45080.80980793079</v>
      </c>
      <c r="G114" s="14">
        <f t="shared" si="30"/>
        <v>57322.775191360946</v>
      </c>
      <c r="H114" s="14">
        <f t="shared" si="30"/>
        <v>22317.565228215917</v>
      </c>
      <c r="I114" s="14">
        <f t="shared" si="30"/>
        <v>42070.41363086454</v>
      </c>
      <c r="J114" s="14">
        <f t="shared" si="30"/>
        <v>67704.65388988864</v>
      </c>
      <c r="K114" s="14">
        <f t="shared" si="30"/>
        <v>22041.641031677682</v>
      </c>
      <c r="L114" s="14">
        <f t="shared" si="30"/>
        <v>48423.42707089552</v>
      </c>
      <c r="M114" s="14">
        <f t="shared" si="30"/>
        <v>35875.50596597405</v>
      </c>
      <c r="N114" s="14">
        <f t="shared" si="30"/>
        <v>44244.499015001136</v>
      </c>
      <c r="O114" s="14">
        <f t="shared" si="30"/>
        <v>121754.38775862922</v>
      </c>
      <c r="P114" s="14">
        <f t="shared" si="30"/>
        <v>141121.317138324</v>
      </c>
      <c r="Q114" s="14">
        <f t="shared" si="30"/>
        <v>320219.92778187443</v>
      </c>
      <c r="R114" s="14">
        <f t="shared" si="30"/>
        <v>166467.64231194352</v>
      </c>
      <c r="S114" s="14">
        <f t="shared" si="30"/>
        <v>180182.02730222387</v>
      </c>
      <c r="T114" s="14">
        <f t="shared" si="30"/>
        <v>139073.5717169803</v>
      </c>
      <c r="U114" s="14">
        <f t="shared" si="30"/>
        <v>104161.8901045778</v>
      </c>
      <c r="V114" s="14">
        <f t="shared" si="30"/>
        <v>139609.20826153818</v>
      </c>
      <c r="W114" s="14">
        <f t="shared" si="30"/>
        <v>90304.03946499729</v>
      </c>
      <c r="X114" s="14">
        <f t="shared" si="27"/>
        <v>90322.08679879202</v>
      </c>
      <c r="Y114" s="14">
        <f t="shared" si="27"/>
        <v>118189.00000000001</v>
      </c>
      <c r="Z114" s="14">
        <f t="shared" si="27"/>
        <v>290737.5590101615</v>
      </c>
      <c r="AA114" s="14">
        <f t="shared" si="27"/>
        <v>222570.85933935942</v>
      </c>
      <c r="AB114" s="14">
        <f t="shared" si="27"/>
        <v>174609.6538696689</v>
      </c>
      <c r="AC114" s="14">
        <f t="shared" si="27"/>
        <v>485554.6508333753</v>
      </c>
    </row>
    <row r="115" spans="1:30" ht="15" customHeight="1">
      <c r="A115" s="23" t="s">
        <v>14</v>
      </c>
      <c r="B115" s="14">
        <f>B32/B$84*100</f>
        <v>2541.739220995156</v>
      </c>
      <c r="C115" s="14"/>
      <c r="D115" s="14">
        <f>D32/D$84*100</f>
        <v>30574.927273399833</v>
      </c>
      <c r="E115" s="14">
        <f>E32/E$84*100</f>
        <v>92926.89489618408</v>
      </c>
      <c r="F115" s="14">
        <f>F32/F$84*100</f>
        <v>129259.4824431102</v>
      </c>
      <c r="G115" s="14">
        <f>G32/G$84*100</f>
        <v>71784.94324422725</v>
      </c>
      <c r="H115" s="14"/>
      <c r="I115" s="14">
        <f>I32/I$84*100</f>
        <v>80314.30081867789</v>
      </c>
      <c r="J115" s="14">
        <f>J32/J$84*100</f>
        <v>74948.46681982015</v>
      </c>
      <c r="K115" s="14"/>
      <c r="L115" s="14">
        <f t="shared" si="30"/>
        <v>41696.52454990296</v>
      </c>
      <c r="M115" s="14">
        <f t="shared" si="30"/>
        <v>27601.43894839281</v>
      </c>
      <c r="N115" s="14">
        <f t="shared" si="30"/>
        <v>21369.60357351547</v>
      </c>
      <c r="O115" s="14">
        <f t="shared" si="30"/>
        <v>22053.323027425078</v>
      </c>
      <c r="P115" s="14">
        <f t="shared" si="30"/>
        <v>2011.2486182152597</v>
      </c>
      <c r="Q115" s="14">
        <f t="shared" si="30"/>
        <v>11389.09869227279</v>
      </c>
      <c r="R115" s="14">
        <f t="shared" si="30"/>
        <v>6591.347596658437</v>
      </c>
      <c r="S115" s="14">
        <f t="shared" si="30"/>
        <v>11393.183577286114</v>
      </c>
      <c r="T115" s="14">
        <f t="shared" si="30"/>
        <v>97320.43845413944</v>
      </c>
      <c r="U115" s="14"/>
      <c r="V115" s="14">
        <f>V32/V$84*100</f>
        <v>21929.949947045407</v>
      </c>
      <c r="W115" s="14"/>
      <c r="X115" s="14">
        <f t="shared" si="27"/>
        <v>62500.54008099844</v>
      </c>
      <c r="Y115" s="14">
        <f t="shared" si="27"/>
        <v>85872.175</v>
      </c>
      <c r="Z115" s="14">
        <f t="shared" si="27"/>
        <v>134409.58152279656</v>
      </c>
      <c r="AA115" s="14">
        <f t="shared" si="27"/>
        <v>419237.710567356</v>
      </c>
      <c r="AB115" s="14">
        <f t="shared" si="27"/>
        <v>326715.80228325573</v>
      </c>
      <c r="AC115" s="14">
        <f t="shared" si="27"/>
        <v>533743.4927894769</v>
      </c>
      <c r="AD115" s="3" t="s">
        <v>36</v>
      </c>
    </row>
    <row r="116" spans="1:29" ht="15" customHeight="1">
      <c r="A116" s="23" t="s">
        <v>11</v>
      </c>
      <c r="B116" s="14"/>
      <c r="C116" s="14">
        <f>C33/C$84*100</f>
        <v>1341.368685558195</v>
      </c>
      <c r="D116" s="14"/>
      <c r="E116" s="14"/>
      <c r="F116" s="14"/>
      <c r="G116" s="14"/>
      <c r="H116" s="14">
        <f>H33/H$84*100</f>
        <v>5889.357490779201</v>
      </c>
      <c r="I116" s="14"/>
      <c r="J116" s="14"/>
      <c r="K116" s="14"/>
      <c r="L116" s="14">
        <f t="shared" si="30"/>
        <v>12815.26875189384</v>
      </c>
      <c r="M116" s="14">
        <f t="shared" si="30"/>
        <v>19656.213055869284</v>
      </c>
      <c r="N116" s="14">
        <f t="shared" si="30"/>
        <v>22565.525640399763</v>
      </c>
      <c r="O116" s="14">
        <f t="shared" si="30"/>
        <v>22310.197708477765</v>
      </c>
      <c r="P116" s="14">
        <f t="shared" si="30"/>
        <v>34063.096771433346</v>
      </c>
      <c r="Q116" s="14">
        <f t="shared" si="30"/>
        <v>32549.52637621144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>
        <f>AB33/AB$84*100</f>
        <v>0</v>
      </c>
      <c r="AC116" s="14">
        <f>AC33/AC$84*100</f>
        <v>0</v>
      </c>
    </row>
    <row r="117" spans="1:29" ht="15" customHeight="1">
      <c r="A117" s="23" t="s">
        <v>22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>
        <f aca="true" t="shared" si="31" ref="U117:AB117">U34/U$84*100</f>
        <v>31412.218291520974</v>
      </c>
      <c r="V117" s="14">
        <f t="shared" si="31"/>
        <v>52226.224969179995</v>
      </c>
      <c r="W117" s="14">
        <f t="shared" si="31"/>
        <v>98790.39282731968</v>
      </c>
      <c r="X117" s="14">
        <f t="shared" si="31"/>
        <v>101006.26662169886</v>
      </c>
      <c r="Y117" s="14">
        <f t="shared" si="31"/>
        <v>118483</v>
      </c>
      <c r="Z117" s="14">
        <f t="shared" si="31"/>
        <v>122755.80144786497</v>
      </c>
      <c r="AA117" s="14">
        <f t="shared" si="31"/>
        <v>142072.98913093543</v>
      </c>
      <c r="AB117" s="14">
        <f t="shared" si="31"/>
        <v>211265.20652368135</v>
      </c>
      <c r="AC117" s="14">
        <f>AC34/AC$84*100</f>
        <v>289701.45359146094</v>
      </c>
    </row>
    <row r="118" spans="1:29" ht="15" customHeight="1">
      <c r="A118" s="23" t="s">
        <v>23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>
        <f>X35/X$84*100</f>
        <v>41989.90152751997</v>
      </c>
      <c r="Y118" s="14"/>
      <c r="Z118" s="14"/>
      <c r="AA118" s="14"/>
      <c r="AB118" s="14">
        <f>AB35/AB$84*100</f>
        <v>366.5103493343575</v>
      </c>
      <c r="AC118" s="14">
        <f>AC35/AC$84*100</f>
        <v>0</v>
      </c>
    </row>
    <row r="119" spans="1:29" ht="15" customHeight="1">
      <c r="A119" s="2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2" ht="15" customHeight="1">
      <c r="A120" s="48" t="s">
        <v>44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1"/>
      <c r="M120" s="31"/>
      <c r="N120" s="31"/>
      <c r="O120" s="31"/>
      <c r="P120" s="31"/>
      <c r="Q120" s="31"/>
      <c r="R120" s="31"/>
      <c r="S120" s="31"/>
      <c r="T120" s="31"/>
      <c r="U120" s="2"/>
      <c r="V120" s="2"/>
    </row>
    <row r="121" spans="1:29" ht="15" customHeight="1">
      <c r="A121" s="46" t="s">
        <v>43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1"/>
      <c r="M121" s="31"/>
      <c r="N121" s="31"/>
      <c r="O121" s="31"/>
      <c r="P121" s="31"/>
      <c r="Q121" s="31"/>
      <c r="R121" s="31"/>
      <c r="S121" s="31"/>
      <c r="T121" s="31"/>
      <c r="U121" s="2"/>
      <c r="V121" s="2"/>
      <c r="AC121" s="3" t="s">
        <v>36</v>
      </c>
    </row>
    <row r="122" spans="1:22" ht="15" customHeight="1">
      <c r="A122" s="47" t="s">
        <v>33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1"/>
      <c r="Q122" s="31"/>
      <c r="R122" s="31"/>
      <c r="S122" s="31"/>
      <c r="T122" s="31"/>
      <c r="U122" s="2"/>
      <c r="V122" s="2"/>
    </row>
    <row r="123" ht="15" customHeight="1">
      <c r="A123" s="47" t="s">
        <v>0</v>
      </c>
    </row>
    <row r="124" ht="15" customHeight="1"/>
    <row r="125" ht="15" customHeight="1"/>
    <row r="126" ht="15" customHeight="1"/>
    <row r="127" spans="1:29" ht="15" customHeight="1">
      <c r="A127" s="49" t="s">
        <v>38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 ht="15" customHeight="1">
      <c r="A128" s="50" t="s">
        <v>4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5" t="s">
        <v>2</v>
      </c>
      <c r="B130" s="6"/>
      <c r="C130" s="6">
        <v>1981</v>
      </c>
      <c r="D130" s="6">
        <v>1982</v>
      </c>
      <c r="E130" s="6">
        <v>1983</v>
      </c>
      <c r="F130" s="6">
        <v>1984</v>
      </c>
      <c r="G130" s="6">
        <v>1985</v>
      </c>
      <c r="H130" s="6">
        <v>1986</v>
      </c>
      <c r="I130" s="6">
        <v>1987</v>
      </c>
      <c r="J130" s="6">
        <v>1988</v>
      </c>
      <c r="K130" s="6">
        <v>1989</v>
      </c>
      <c r="L130" s="6">
        <v>1990</v>
      </c>
      <c r="M130" s="6">
        <v>1991</v>
      </c>
      <c r="N130" s="6">
        <v>1992</v>
      </c>
      <c r="O130" s="6">
        <v>1993</v>
      </c>
      <c r="P130" s="6">
        <v>1994</v>
      </c>
      <c r="Q130" s="6">
        <v>1995</v>
      </c>
      <c r="R130" s="6">
        <v>1996</v>
      </c>
      <c r="S130" s="6">
        <v>1997</v>
      </c>
      <c r="T130" s="7">
        <v>1998</v>
      </c>
      <c r="U130" s="6">
        <v>1999</v>
      </c>
      <c r="V130" s="7">
        <v>2000</v>
      </c>
      <c r="W130" s="6">
        <v>2001</v>
      </c>
      <c r="X130" s="7">
        <v>2002</v>
      </c>
      <c r="Y130" s="7">
        <v>2003</v>
      </c>
      <c r="Z130" s="7">
        <v>2004</v>
      </c>
      <c r="AA130" s="7">
        <v>2005</v>
      </c>
      <c r="AB130" s="6">
        <v>2006</v>
      </c>
      <c r="AC130" s="6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11" customFormat="1" ht="15" customHeight="1">
      <c r="A132" s="9" t="s">
        <v>19</v>
      </c>
      <c r="B132" s="39"/>
      <c r="C132" s="33">
        <f>((C90/B90)-1)*100</f>
        <v>29.529317750552984</v>
      </c>
      <c r="D132" s="33">
        <f aca="true" t="shared" si="32" ref="D132:AC132">((D90/C90)-1)*100</f>
        <v>-25.079325854538105</v>
      </c>
      <c r="E132" s="33">
        <f t="shared" si="32"/>
        <v>-7.710486264953198</v>
      </c>
      <c r="F132" s="33">
        <f t="shared" si="32"/>
        <v>1.1110151750553188</v>
      </c>
      <c r="G132" s="33">
        <f t="shared" si="32"/>
        <v>-7.136814389840551</v>
      </c>
      <c r="H132" s="33">
        <f t="shared" si="32"/>
        <v>-3.9928710045965654</v>
      </c>
      <c r="I132" s="33">
        <f t="shared" si="32"/>
        <v>2.114301457535439</v>
      </c>
      <c r="J132" s="33">
        <f t="shared" si="32"/>
        <v>13.786946763949182</v>
      </c>
      <c r="K132" s="33">
        <f t="shared" si="32"/>
        <v>-0.9031154685094633</v>
      </c>
      <c r="L132" s="33">
        <f t="shared" si="32"/>
        <v>12.281415540967512</v>
      </c>
      <c r="M132" s="33">
        <f t="shared" si="32"/>
        <v>5.467719312565267</v>
      </c>
      <c r="N132" s="33">
        <f t="shared" si="32"/>
        <v>57.75081566386477</v>
      </c>
      <c r="O132" s="33">
        <f t="shared" si="32"/>
        <v>28.217333644685926</v>
      </c>
      <c r="P132" s="33">
        <f t="shared" si="32"/>
        <v>9.267339945331688</v>
      </c>
      <c r="Q132" s="33">
        <f t="shared" si="32"/>
        <v>-11.39882988139268</v>
      </c>
      <c r="R132" s="33">
        <f t="shared" si="32"/>
        <v>7.408527626932249</v>
      </c>
      <c r="S132" s="33">
        <f t="shared" si="32"/>
        <v>12.590989042124235</v>
      </c>
      <c r="T132" s="33">
        <f t="shared" si="32"/>
        <v>26.597502873495515</v>
      </c>
      <c r="U132" s="33">
        <f t="shared" si="32"/>
        <v>-1.6973521997431296</v>
      </c>
      <c r="V132" s="33">
        <f t="shared" si="32"/>
        <v>18.18991704438524</v>
      </c>
      <c r="W132" s="33">
        <f t="shared" si="32"/>
        <v>8.109240437357478</v>
      </c>
      <c r="X132" s="33">
        <f t="shared" si="32"/>
        <v>2.9221837878244727</v>
      </c>
      <c r="Y132" s="33">
        <f t="shared" si="32"/>
        <v>4.335643530713562</v>
      </c>
      <c r="Z132" s="33">
        <f t="shared" si="32"/>
        <v>7.062010163815602</v>
      </c>
      <c r="AA132" s="33">
        <f t="shared" si="32"/>
        <v>6.497996234854209</v>
      </c>
      <c r="AB132" s="33">
        <f t="shared" si="32"/>
        <v>9.490865018931327</v>
      </c>
      <c r="AC132" s="33">
        <f t="shared" si="32"/>
        <v>17.403996232527064</v>
      </c>
    </row>
    <row r="133" spans="1:29" ht="15" customHeight="1">
      <c r="A133" s="23" t="s">
        <v>5</v>
      </c>
      <c r="B133" s="37"/>
      <c r="C133" s="34">
        <f aca="true" t="shared" si="33" ref="C133:AC136">+((C91/B91)-1)*100</f>
        <v>-28.03592510351588</v>
      </c>
      <c r="D133" s="34">
        <f t="shared" si="33"/>
        <v>10.888893590253845</v>
      </c>
      <c r="E133" s="34">
        <f t="shared" si="33"/>
        <v>-30.559834213149074</v>
      </c>
      <c r="F133" s="34">
        <f t="shared" si="33"/>
        <v>-91.91740186512104</v>
      </c>
      <c r="G133" s="34">
        <f t="shared" si="33"/>
        <v>-40.005220452483655</v>
      </c>
      <c r="H133" s="34">
        <f t="shared" si="33"/>
        <v>88.60950908680219</v>
      </c>
      <c r="I133" s="34">
        <f t="shared" si="33"/>
        <v>-10.128198318817038</v>
      </c>
      <c r="J133" s="34">
        <f t="shared" si="33"/>
        <v>56.07743365709621</v>
      </c>
      <c r="K133" s="34">
        <f t="shared" si="33"/>
        <v>31.887846545561406</v>
      </c>
      <c r="L133" s="34">
        <f t="shared" si="33"/>
        <v>248.98202954420466</v>
      </c>
      <c r="M133" s="34">
        <f t="shared" si="33"/>
        <v>32.58543322558458</v>
      </c>
      <c r="N133" s="34">
        <f t="shared" si="33"/>
        <v>-8.19427307167696</v>
      </c>
      <c r="O133" s="34">
        <f t="shared" si="33"/>
        <v>-18.704040304220214</v>
      </c>
      <c r="P133" s="34">
        <f t="shared" si="33"/>
        <v>66.33651357884447</v>
      </c>
      <c r="Q133" s="34">
        <f t="shared" si="33"/>
        <v>-32.81470535283538</v>
      </c>
      <c r="R133" s="34">
        <f t="shared" si="33"/>
        <v>0.21985308280172422</v>
      </c>
      <c r="S133" s="34">
        <f t="shared" si="33"/>
        <v>76.92821333027595</v>
      </c>
      <c r="T133" s="34">
        <f t="shared" si="33"/>
        <v>52.30441512310875</v>
      </c>
      <c r="U133" s="34">
        <f t="shared" si="33"/>
        <v>1.6529654748296263</v>
      </c>
      <c r="V133" s="34">
        <f t="shared" si="33"/>
        <v>35.84399497905255</v>
      </c>
      <c r="W133" s="34">
        <f t="shared" si="33"/>
        <v>32.586828630713846</v>
      </c>
      <c r="X133" s="34">
        <f t="shared" si="33"/>
        <v>-33.11226905134681</v>
      </c>
      <c r="Y133" s="34">
        <f t="shared" si="33"/>
        <v>34.14757924038909</v>
      </c>
      <c r="Z133" s="34">
        <f t="shared" si="33"/>
        <v>5.508140837818143</v>
      </c>
      <c r="AA133" s="34">
        <f t="shared" si="33"/>
        <v>64.34060855070302</v>
      </c>
      <c r="AB133" s="34">
        <f t="shared" si="33"/>
        <v>26.612195906399585</v>
      </c>
      <c r="AC133" s="34">
        <f t="shared" si="33"/>
        <v>17.9939016007459</v>
      </c>
    </row>
    <row r="134" spans="1:29" ht="15" customHeight="1">
      <c r="A134" s="23" t="s">
        <v>6</v>
      </c>
      <c r="B134" s="37"/>
      <c r="C134" s="34">
        <f>+((C92/B92)-1)*100</f>
        <v>235.64044531720194</v>
      </c>
      <c r="D134" s="34">
        <f t="shared" si="33"/>
        <v>-22.122055864287137</v>
      </c>
      <c r="E134" s="34">
        <f t="shared" si="33"/>
        <v>-79.97101710204373</v>
      </c>
      <c r="F134" s="34">
        <f t="shared" si="33"/>
        <v>-78.66963863642896</v>
      </c>
      <c r="G134" s="34">
        <f t="shared" si="33"/>
        <v>-7.361002169276254</v>
      </c>
      <c r="H134" s="34">
        <f t="shared" si="33"/>
        <v>-66.99333590980962</v>
      </c>
      <c r="I134" s="34">
        <f t="shared" si="33"/>
        <v>-14.284653689478121</v>
      </c>
      <c r="J134" s="34">
        <f t="shared" si="33"/>
        <v>-22.788330629141363</v>
      </c>
      <c r="K134" s="34">
        <f t="shared" si="33"/>
        <v>138.39115222574642</v>
      </c>
      <c r="L134" s="34">
        <f t="shared" si="33"/>
        <v>-43.16936640595854</v>
      </c>
      <c r="M134" s="34">
        <f t="shared" si="33"/>
        <v>22.681883845637564</v>
      </c>
      <c r="N134" s="34">
        <f t="shared" si="33"/>
        <v>-7.138134681209573</v>
      </c>
      <c r="O134" s="34">
        <f t="shared" si="33"/>
        <v>-74.35038323070316</v>
      </c>
      <c r="P134" s="34">
        <f t="shared" si="33"/>
        <v>108.99321745894906</v>
      </c>
      <c r="Q134" s="34">
        <f t="shared" si="33"/>
        <v>-16.170922095703645</v>
      </c>
      <c r="R134" s="40" t="s">
        <v>46</v>
      </c>
      <c r="S134" s="34">
        <f t="shared" si="33"/>
        <v>6.73933810041476</v>
      </c>
      <c r="T134" s="34">
        <f t="shared" si="33"/>
        <v>-17.703711419514356</v>
      </c>
      <c r="U134" s="34">
        <f t="shared" si="33"/>
        <v>6.088655264035503</v>
      </c>
      <c r="V134" s="34">
        <f t="shared" si="33"/>
        <v>-55.04043196497301</v>
      </c>
      <c r="W134" s="34">
        <f t="shared" si="33"/>
        <v>-24.78627347021245</v>
      </c>
      <c r="X134" s="34">
        <f t="shared" si="33"/>
        <v>-46.60134094973182</v>
      </c>
      <c r="Y134" s="34">
        <f t="shared" si="33"/>
        <v>44.6284645579611</v>
      </c>
      <c r="Z134" s="34">
        <f t="shared" si="33"/>
        <v>4.588272116154224</v>
      </c>
      <c r="AA134" s="34">
        <f t="shared" si="33"/>
        <v>107.69330187965744</v>
      </c>
      <c r="AB134" s="40" t="s">
        <v>46</v>
      </c>
      <c r="AC134" s="34">
        <f t="shared" si="33"/>
        <v>-1.3189827672593468</v>
      </c>
    </row>
    <row r="135" spans="1:29" ht="15" customHeight="1">
      <c r="A135" s="23" t="s">
        <v>7</v>
      </c>
      <c r="B135" s="37"/>
      <c r="C135" s="34">
        <f>+((C93/B93)-1)*100</f>
        <v>58.32096477226503</v>
      </c>
      <c r="D135" s="40" t="s">
        <v>46</v>
      </c>
      <c r="E135" s="34">
        <f t="shared" si="33"/>
        <v>-16.386699855993303</v>
      </c>
      <c r="F135" s="34">
        <f t="shared" si="33"/>
        <v>-95.35286244802373</v>
      </c>
      <c r="G135" s="34">
        <f t="shared" si="33"/>
        <v>109.98172841630716</v>
      </c>
      <c r="H135" s="40" t="s">
        <v>46</v>
      </c>
      <c r="I135" s="34">
        <f t="shared" si="33"/>
        <v>-11.094459161443037</v>
      </c>
      <c r="J135" s="34">
        <f t="shared" si="33"/>
        <v>-20.587018973398564</v>
      </c>
      <c r="K135" s="34">
        <f t="shared" si="33"/>
        <v>-87.86143898010192</v>
      </c>
      <c r="L135" s="34">
        <f t="shared" si="33"/>
        <v>-73.11212941916439</v>
      </c>
      <c r="M135" s="40" t="s">
        <v>46</v>
      </c>
      <c r="N135" s="34">
        <f t="shared" si="33"/>
        <v>-60.303583083476255</v>
      </c>
      <c r="O135" s="34">
        <f t="shared" si="33"/>
        <v>96.39195062004389</v>
      </c>
      <c r="P135" s="34">
        <f t="shared" si="33"/>
        <v>105.86868563442651</v>
      </c>
      <c r="Q135" s="34">
        <f t="shared" si="33"/>
        <v>38.1411303250893</v>
      </c>
      <c r="R135" s="34">
        <f t="shared" si="33"/>
        <v>-19.900520181947755</v>
      </c>
      <c r="S135" s="34">
        <f t="shared" si="33"/>
        <v>51.74265338014814</v>
      </c>
      <c r="T135" s="34">
        <f t="shared" si="33"/>
        <v>113.42504551361881</v>
      </c>
      <c r="U135" s="34">
        <f t="shared" si="33"/>
        <v>-34.71963519612085</v>
      </c>
      <c r="V135" s="34">
        <f t="shared" si="33"/>
        <v>55.724622286580285</v>
      </c>
      <c r="W135" s="34">
        <f t="shared" si="33"/>
        <v>-8.431048583110655</v>
      </c>
      <c r="X135" s="34">
        <f t="shared" si="33"/>
        <v>77.54302655464316</v>
      </c>
      <c r="Y135" s="34">
        <f t="shared" si="33"/>
        <v>2.2877654800151026</v>
      </c>
      <c r="Z135" s="34">
        <f t="shared" si="33"/>
        <v>18.587778111293463</v>
      </c>
      <c r="AA135" s="34">
        <f t="shared" si="33"/>
        <v>-58.43718789317124</v>
      </c>
      <c r="AB135" s="34">
        <f t="shared" si="33"/>
        <v>-29.195260259123547</v>
      </c>
      <c r="AC135" s="34">
        <f t="shared" si="33"/>
        <v>-29.816174686828845</v>
      </c>
    </row>
    <row r="136" spans="1:29" ht="15" customHeight="1">
      <c r="A136" s="23" t="s">
        <v>8</v>
      </c>
      <c r="B136" s="37"/>
      <c r="C136" s="34">
        <f>+((C94/B94)-1)*100</f>
        <v>21.56788366441782</v>
      </c>
      <c r="D136" s="40" t="s">
        <v>46</v>
      </c>
      <c r="E136" s="34">
        <f t="shared" si="33"/>
        <v>-37.495575713596764</v>
      </c>
      <c r="F136" s="34">
        <f t="shared" si="33"/>
        <v>-2.1578616649446714</v>
      </c>
      <c r="G136" s="34">
        <f t="shared" si="33"/>
        <v>-66.55978586511101</v>
      </c>
      <c r="H136" s="34">
        <f t="shared" si="33"/>
        <v>-5.242823926273443</v>
      </c>
      <c r="I136" s="34">
        <f t="shared" si="33"/>
        <v>-99.5335165914684</v>
      </c>
      <c r="J136" s="34">
        <f t="shared" si="33"/>
        <v>52.20287243301287</v>
      </c>
      <c r="K136" s="34">
        <f t="shared" si="33"/>
        <v>267.0927103702458</v>
      </c>
      <c r="L136" s="34">
        <f t="shared" si="33"/>
        <v>25.461012732377085</v>
      </c>
      <c r="M136" s="34">
        <f t="shared" si="33"/>
        <v>27.420073342581432</v>
      </c>
      <c r="N136" s="40" t="s">
        <v>46</v>
      </c>
      <c r="O136" s="40" t="s">
        <v>46</v>
      </c>
      <c r="P136" s="34">
        <f t="shared" si="33"/>
        <v>11.91432369306451</v>
      </c>
      <c r="Q136" s="34">
        <f t="shared" si="33"/>
        <v>-99.69007744058507</v>
      </c>
      <c r="R136" s="34">
        <f t="shared" si="33"/>
        <v>27.725812274381244</v>
      </c>
      <c r="S136" s="34">
        <f t="shared" si="33"/>
        <v>20.016241313645654</v>
      </c>
      <c r="T136" s="34">
        <f t="shared" si="33"/>
        <v>113.47057918137797</v>
      </c>
      <c r="U136" s="34">
        <f t="shared" si="33"/>
        <v>-67.19047591551994</v>
      </c>
      <c r="V136" s="34">
        <f t="shared" si="33"/>
        <v>-17.409649003908445</v>
      </c>
      <c r="W136" s="40" t="s">
        <v>46</v>
      </c>
      <c r="X136" s="34">
        <f t="shared" si="33"/>
        <v>-89.1941939248418</v>
      </c>
      <c r="Y136" s="34">
        <f t="shared" si="33"/>
        <v>43.83595216734475</v>
      </c>
      <c r="Z136" s="40" t="s">
        <v>46</v>
      </c>
      <c r="AA136" s="34">
        <f t="shared" si="33"/>
        <v>60.14541802157256</v>
      </c>
      <c r="AB136" s="34">
        <f t="shared" si="33"/>
        <v>59.33666062855985</v>
      </c>
      <c r="AC136" s="34">
        <f t="shared" si="33"/>
        <v>13.468967845161117</v>
      </c>
    </row>
    <row r="137" spans="1:29" ht="15" customHeight="1">
      <c r="A137" s="23" t="s">
        <v>9</v>
      </c>
      <c r="B137" s="37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>
        <f>+((Y95/X95)-1)*100</f>
        <v>-13.146325438071916</v>
      </c>
      <c r="Z137" s="34">
        <f>+((Z95/Y95)-1)*100</f>
        <v>-28.365310958221034</v>
      </c>
      <c r="AA137" s="34">
        <f>+((AA95/Z95)-1)*100</f>
        <v>-100</v>
      </c>
      <c r="AB137" s="34"/>
      <c r="AC137" s="34"/>
    </row>
    <row r="138" spans="1:29" ht="15" customHeight="1">
      <c r="A138" s="23" t="s">
        <v>16</v>
      </c>
      <c r="B138" s="37"/>
      <c r="C138" s="34">
        <f aca="true" t="shared" si="34" ref="C138:AA140">+((C96/B96)-1)*100</f>
        <v>199.39563708567772</v>
      </c>
      <c r="D138" s="34">
        <f t="shared" si="34"/>
        <v>-61.17753149393956</v>
      </c>
      <c r="E138" s="34">
        <f t="shared" si="34"/>
        <v>30.759599317900644</v>
      </c>
      <c r="F138" s="34">
        <f t="shared" si="34"/>
        <v>12.61941150350272</v>
      </c>
      <c r="G138" s="34">
        <f t="shared" si="34"/>
        <v>-5.587228715828441</v>
      </c>
      <c r="H138" s="34">
        <f t="shared" si="34"/>
        <v>-4.034718920880021</v>
      </c>
      <c r="I138" s="34">
        <f t="shared" si="34"/>
        <v>5.5550565327442625</v>
      </c>
      <c r="J138" s="34">
        <f t="shared" si="34"/>
        <v>22.403994129423978</v>
      </c>
      <c r="K138" s="34">
        <f t="shared" si="34"/>
        <v>-1.5382767708737588</v>
      </c>
      <c r="L138" s="34">
        <f t="shared" si="34"/>
        <v>9.867640266194266</v>
      </c>
      <c r="M138" s="34">
        <f t="shared" si="34"/>
        <v>0.041583028979319536</v>
      </c>
      <c r="N138" s="34">
        <f t="shared" si="34"/>
        <v>2.1759990704104837</v>
      </c>
      <c r="O138" s="34">
        <f t="shared" si="34"/>
        <v>4.781860319525122</v>
      </c>
      <c r="P138" s="34">
        <f t="shared" si="34"/>
        <v>9.214217261639623</v>
      </c>
      <c r="Q138" s="34">
        <f t="shared" si="34"/>
        <v>-18.484660229690952</v>
      </c>
      <c r="R138" s="34">
        <f t="shared" si="34"/>
        <v>17.463842662196406</v>
      </c>
      <c r="S138" s="34">
        <f t="shared" si="34"/>
        <v>11.086239106208184</v>
      </c>
      <c r="T138" s="34">
        <f t="shared" si="34"/>
        <v>7.27768783769267</v>
      </c>
      <c r="U138" s="34">
        <f t="shared" si="34"/>
        <v>6.798795041063177</v>
      </c>
      <c r="V138" s="34">
        <f t="shared" si="34"/>
        <v>20.953199248901512</v>
      </c>
      <c r="W138" s="34">
        <f t="shared" si="34"/>
        <v>1.9456419305322825</v>
      </c>
      <c r="X138" s="34">
        <f t="shared" si="34"/>
        <v>-3.310302431772172</v>
      </c>
      <c r="Y138" s="34">
        <f t="shared" si="34"/>
        <v>6.5966107666778795</v>
      </c>
      <c r="Z138" s="34">
        <f t="shared" si="34"/>
        <v>4.598661264813075</v>
      </c>
      <c r="AA138" s="34">
        <f t="shared" si="34"/>
        <v>7.3099105015014265</v>
      </c>
      <c r="AB138" s="34">
        <f>+((AB96/AA96)-1)*100</f>
        <v>10.834395311930622</v>
      </c>
      <c r="AC138" s="34">
        <f>+((AC96/AB96)-1)*100</f>
        <v>3.9287102707298516</v>
      </c>
    </row>
    <row r="139" spans="1:29" ht="15" customHeight="1">
      <c r="A139" s="23" t="s">
        <v>10</v>
      </c>
      <c r="B139" s="37"/>
      <c r="C139" s="34">
        <f t="shared" si="34"/>
        <v>-100</v>
      </c>
      <c r="D139" s="34"/>
      <c r="E139" s="34"/>
      <c r="F139" s="34"/>
      <c r="G139" s="34"/>
      <c r="H139" s="34">
        <f t="shared" si="34"/>
        <v>-43.228416002762096</v>
      </c>
      <c r="I139" s="34">
        <f t="shared" si="34"/>
        <v>-74.87257435974254</v>
      </c>
      <c r="J139" s="34">
        <f t="shared" si="34"/>
        <v>-61.44529887044543</v>
      </c>
      <c r="K139" s="40" t="s">
        <v>46</v>
      </c>
      <c r="L139" s="34">
        <f t="shared" si="34"/>
        <v>-81.95435841790943</v>
      </c>
      <c r="M139" s="34">
        <f t="shared" si="34"/>
        <v>-9.04355910634056</v>
      </c>
      <c r="N139" s="40" t="s">
        <v>46</v>
      </c>
      <c r="O139" s="34">
        <f t="shared" si="34"/>
        <v>-99.75112647290825</v>
      </c>
      <c r="P139" s="40" t="s">
        <v>46</v>
      </c>
      <c r="Q139" s="34">
        <f t="shared" si="34"/>
        <v>100.31625447822212</v>
      </c>
      <c r="R139" s="34">
        <f t="shared" si="34"/>
        <v>-99.1168710157865</v>
      </c>
      <c r="S139" s="40" t="s">
        <v>46</v>
      </c>
      <c r="T139" s="34">
        <f t="shared" si="34"/>
        <v>-100</v>
      </c>
      <c r="U139" s="34"/>
      <c r="V139" s="34">
        <f t="shared" si="34"/>
        <v>-100</v>
      </c>
      <c r="W139" s="34"/>
      <c r="X139" s="34">
        <f t="shared" si="34"/>
        <v>31.846346591424577</v>
      </c>
      <c r="Y139" s="34">
        <f t="shared" si="34"/>
        <v>-44.51580679546151</v>
      </c>
      <c r="Z139" s="34">
        <f t="shared" si="34"/>
        <v>142.5897262338224</v>
      </c>
      <c r="AA139" s="34">
        <f t="shared" si="34"/>
        <v>-29.912917358843416</v>
      </c>
      <c r="AB139" s="34">
        <f>+((AB97/AA97)-1)*100</f>
        <v>-46.75148086899684</v>
      </c>
      <c r="AC139" s="34">
        <f>+((AC97/AB97)-1)*100</f>
        <v>427.72672381355665</v>
      </c>
    </row>
    <row r="140" spans="1:29" ht="15" customHeight="1">
      <c r="A140" s="23" t="s">
        <v>11</v>
      </c>
      <c r="B140" s="37"/>
      <c r="C140" s="34">
        <f>+((C98/B98)-1)*100</f>
        <v>-100</v>
      </c>
      <c r="D140" s="34"/>
      <c r="E140" s="34">
        <f>+((E98/D98)-1)*100</f>
        <v>-100</v>
      </c>
      <c r="F140" s="34"/>
      <c r="G140" s="34"/>
      <c r="H140" s="34"/>
      <c r="I140" s="34"/>
      <c r="J140" s="34"/>
      <c r="K140" s="34"/>
      <c r="L140" s="34">
        <f t="shared" si="34"/>
        <v>450.0373510302754</v>
      </c>
      <c r="M140" s="34">
        <f t="shared" si="34"/>
        <v>25.690579758264498</v>
      </c>
      <c r="N140" s="34">
        <f t="shared" si="34"/>
        <v>16.403415886555894</v>
      </c>
      <c r="O140" s="34">
        <f t="shared" si="34"/>
        <v>56.67771262716901</v>
      </c>
      <c r="P140" s="34">
        <f t="shared" si="34"/>
        <v>-58.688315494650055</v>
      </c>
      <c r="Q140" s="34">
        <f t="shared" si="34"/>
        <v>-100</v>
      </c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1:29" ht="15" customHeight="1">
      <c r="A141" s="23" t="s">
        <v>12</v>
      </c>
      <c r="B141" s="37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>
        <f>+((R99/Q99)-1)*100</f>
        <v>52.00598975563335</v>
      </c>
      <c r="S141" s="34">
        <f aca="true" t="shared" si="35" ref="S141:AA142">+((S99/R99)-1)*100</f>
        <v>-1.357601291743904</v>
      </c>
      <c r="T141" s="34">
        <f t="shared" si="35"/>
        <v>56.42329613651198</v>
      </c>
      <c r="U141" s="34">
        <f t="shared" si="35"/>
        <v>-9.375170168805536</v>
      </c>
      <c r="V141" s="34">
        <f t="shared" si="35"/>
        <v>19.22999769494449</v>
      </c>
      <c r="W141" s="34">
        <f t="shared" si="35"/>
        <v>4.7324780968899915</v>
      </c>
      <c r="X141" s="34">
        <f t="shared" si="35"/>
        <v>1.4387399326869277</v>
      </c>
      <c r="Y141" s="34">
        <f t="shared" si="35"/>
        <v>4.1712518298546275</v>
      </c>
      <c r="Z141" s="34">
        <f t="shared" si="35"/>
        <v>-1.6013865413483486</v>
      </c>
      <c r="AA141" s="34">
        <f t="shared" si="35"/>
        <v>12.45063591256983</v>
      </c>
      <c r="AB141" s="34">
        <f>+((AB99/AA99)-1)*100</f>
        <v>-1.2293344581467691</v>
      </c>
      <c r="AC141" s="34">
        <f>+((AC99/AB99)-1)*100</f>
        <v>14.573449393603433</v>
      </c>
    </row>
    <row r="142" spans="1:29" ht="15" customHeight="1">
      <c r="A142" s="23" t="s">
        <v>13</v>
      </c>
      <c r="B142" s="37"/>
      <c r="C142" s="34"/>
      <c r="D142" s="34"/>
      <c r="E142" s="34"/>
      <c r="F142" s="34"/>
      <c r="G142" s="34"/>
      <c r="H142" s="34"/>
      <c r="I142" s="34"/>
      <c r="J142" s="34">
        <f>+((J100/I100)-1)*100</f>
        <v>-37.37859317087581</v>
      </c>
      <c r="K142" s="34">
        <f>+((K100/J100)-1)*100</f>
        <v>-100</v>
      </c>
      <c r="L142" s="34"/>
      <c r="M142" s="34"/>
      <c r="N142" s="34"/>
      <c r="O142" s="34"/>
      <c r="P142" s="34"/>
      <c r="Q142" s="34"/>
      <c r="R142" s="34"/>
      <c r="S142" s="40" t="s">
        <v>46</v>
      </c>
      <c r="T142" s="34">
        <f t="shared" si="35"/>
        <v>-70.81121403930935</v>
      </c>
      <c r="U142" s="40" t="s">
        <v>46</v>
      </c>
      <c r="V142" s="34">
        <f t="shared" si="35"/>
        <v>-16.363251722434836</v>
      </c>
      <c r="W142" s="34">
        <f t="shared" si="35"/>
        <v>-76.32675912890795</v>
      </c>
      <c r="X142" s="34">
        <f t="shared" si="35"/>
        <v>271.8632028415928</v>
      </c>
      <c r="Y142" s="34">
        <f t="shared" si="35"/>
        <v>11.673635044117292</v>
      </c>
      <c r="Z142" s="34">
        <f t="shared" si="35"/>
        <v>-7.335858244113891</v>
      </c>
      <c r="AA142" s="34">
        <f t="shared" si="35"/>
        <v>-100</v>
      </c>
      <c r="AB142" s="34"/>
      <c r="AC142" s="34"/>
    </row>
    <row r="143" spans="1:29" ht="15" customHeight="1">
      <c r="A143" s="23" t="s">
        <v>14</v>
      </c>
      <c r="B143" s="37"/>
      <c r="C143" s="34">
        <f>+((C101/B101)-1)*100</f>
        <v>-100</v>
      </c>
      <c r="D143" s="34"/>
      <c r="E143" s="34"/>
      <c r="F143" s="34"/>
      <c r="G143" s="34"/>
      <c r="H143" s="34"/>
      <c r="I143" s="34"/>
      <c r="J143" s="34"/>
      <c r="K143" s="34">
        <f>+((K101/J101)-1)*100</f>
        <v>-41.03983345902179</v>
      </c>
      <c r="L143" s="34">
        <f>+((L101/K101)-1)*100</f>
        <v>-100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5"/>
    </row>
    <row r="144" spans="1:29" ht="15" customHeight="1">
      <c r="A144" s="2"/>
      <c r="B144" s="37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5"/>
    </row>
    <row r="145" spans="1:29" s="11" customFormat="1" ht="15" customHeight="1">
      <c r="A145" s="9" t="s">
        <v>20</v>
      </c>
      <c r="B145" s="39"/>
      <c r="C145" s="33">
        <f aca="true" t="shared" si="36" ref="C145:AC145">((C103/B103)-1)*100</f>
        <v>29.529317750552984</v>
      </c>
      <c r="D145" s="33">
        <f t="shared" si="36"/>
        <v>-25.079325854538105</v>
      </c>
      <c r="E145" s="33">
        <f t="shared" si="36"/>
        <v>-7.710486264953198</v>
      </c>
      <c r="F145" s="33">
        <f t="shared" si="36"/>
        <v>1.1110151750553188</v>
      </c>
      <c r="G145" s="33">
        <f t="shared" si="36"/>
        <v>-7.136814389840551</v>
      </c>
      <c r="H145" s="33">
        <f t="shared" si="36"/>
        <v>-3.9928710045965654</v>
      </c>
      <c r="I145" s="33">
        <f t="shared" si="36"/>
        <v>2.114301457535439</v>
      </c>
      <c r="J145" s="33">
        <f t="shared" si="36"/>
        <v>13.786946763949182</v>
      </c>
      <c r="K145" s="33">
        <f t="shared" si="36"/>
        <v>-0.9031154685094633</v>
      </c>
      <c r="L145" s="33">
        <f t="shared" si="36"/>
        <v>12.281352956725232</v>
      </c>
      <c r="M145" s="33">
        <f t="shared" si="36"/>
        <v>5.4677780989721425</v>
      </c>
      <c r="N145" s="33">
        <f t="shared" si="36"/>
        <v>57.75081566386477</v>
      </c>
      <c r="O145" s="33">
        <f t="shared" si="36"/>
        <v>28.217333644685926</v>
      </c>
      <c r="P145" s="33">
        <f t="shared" si="36"/>
        <v>9.267339945331688</v>
      </c>
      <c r="Q145" s="33">
        <f t="shared" si="36"/>
        <v>-11.39882988139268</v>
      </c>
      <c r="R145" s="33">
        <f t="shared" si="36"/>
        <v>7.408527626932249</v>
      </c>
      <c r="S145" s="33">
        <f t="shared" si="36"/>
        <v>12.590989042124235</v>
      </c>
      <c r="T145" s="33">
        <f t="shared" si="36"/>
        <v>26.597502873495515</v>
      </c>
      <c r="U145" s="33">
        <f t="shared" si="36"/>
        <v>-1.6973521997431296</v>
      </c>
      <c r="V145" s="33">
        <f t="shared" si="36"/>
        <v>18.18991704438524</v>
      </c>
      <c r="W145" s="33">
        <f t="shared" si="36"/>
        <v>8.109240437357478</v>
      </c>
      <c r="X145" s="33">
        <f t="shared" si="36"/>
        <v>2.9221837878244727</v>
      </c>
      <c r="Y145" s="33">
        <f t="shared" si="36"/>
        <v>4.335643530713562</v>
      </c>
      <c r="Z145" s="33">
        <f t="shared" si="36"/>
        <v>7.062010163815602</v>
      </c>
      <c r="AA145" s="33">
        <f t="shared" si="36"/>
        <v>6.497996234854209</v>
      </c>
      <c r="AB145" s="33">
        <f t="shared" si="36"/>
        <v>9.490865018931348</v>
      </c>
      <c r="AC145" s="33">
        <f t="shared" si="36"/>
        <v>17.403996232527042</v>
      </c>
    </row>
    <row r="146" spans="1:29" ht="15" customHeight="1">
      <c r="A146" s="23" t="s">
        <v>28</v>
      </c>
      <c r="B146" s="37"/>
      <c r="C146" s="34">
        <f aca="true" t="shared" si="37" ref="C146:AC146">((C104/B104)-1)*100</f>
        <v>15.375056811080912</v>
      </c>
      <c r="D146" s="34">
        <f t="shared" si="37"/>
        <v>-21.142800292682185</v>
      </c>
      <c r="E146" s="34">
        <f t="shared" si="37"/>
        <v>-2.528781276469072</v>
      </c>
      <c r="F146" s="34">
        <f t="shared" si="37"/>
        <v>-9.9582105798937</v>
      </c>
      <c r="G146" s="34">
        <f t="shared" si="37"/>
        <v>-6.4005894740322145</v>
      </c>
      <c r="H146" s="34">
        <f t="shared" si="37"/>
        <v>9.93063945494448</v>
      </c>
      <c r="I146" s="34">
        <f t="shared" si="37"/>
        <v>2.6739780023228077</v>
      </c>
      <c r="J146" s="34">
        <f t="shared" si="37"/>
        <v>14.724031007796956</v>
      </c>
      <c r="K146" s="34">
        <f t="shared" si="37"/>
        <v>18.2251635359467</v>
      </c>
      <c r="L146" s="34">
        <f t="shared" si="37"/>
        <v>-15.307530099291656</v>
      </c>
      <c r="M146" s="34">
        <f t="shared" si="37"/>
        <v>18.022671023232984</v>
      </c>
      <c r="N146" s="34">
        <f t="shared" si="37"/>
        <v>6.920014273507968</v>
      </c>
      <c r="O146" s="34">
        <f t="shared" si="37"/>
        <v>8.245240891157923</v>
      </c>
      <c r="P146" s="34">
        <f t="shared" si="37"/>
        <v>-4.306601404773369</v>
      </c>
      <c r="Q146" s="34">
        <f t="shared" si="37"/>
        <v>-18.942032874046976</v>
      </c>
      <c r="R146" s="34">
        <f t="shared" si="37"/>
        <v>0.9739023929253188</v>
      </c>
      <c r="S146" s="34">
        <f t="shared" si="37"/>
        <v>-0.6378076900406704</v>
      </c>
      <c r="T146" s="34">
        <f t="shared" si="37"/>
        <v>17.756086174896836</v>
      </c>
      <c r="U146" s="34">
        <f t="shared" si="37"/>
        <v>-11.534341069675502</v>
      </c>
      <c r="V146" s="34">
        <f t="shared" si="37"/>
        <v>-4.650918371336754</v>
      </c>
      <c r="W146" s="34">
        <f t="shared" si="37"/>
        <v>14.457281133044475</v>
      </c>
      <c r="X146" s="34">
        <f t="shared" si="37"/>
        <v>2.779687803624631</v>
      </c>
      <c r="Y146" s="34">
        <f t="shared" si="37"/>
        <v>9.728124781223535</v>
      </c>
      <c r="Z146" s="34">
        <f t="shared" si="37"/>
        <v>-20.00946590333995</v>
      </c>
      <c r="AA146" s="34">
        <f t="shared" si="37"/>
        <v>18.407937722156298</v>
      </c>
      <c r="AB146" s="34">
        <f t="shared" si="37"/>
        <v>-3.8020694885999795</v>
      </c>
      <c r="AC146" s="34">
        <f t="shared" si="37"/>
        <v>15.89893313902162</v>
      </c>
    </row>
    <row r="147" spans="1:29" ht="15" customHeight="1">
      <c r="A147" s="24" t="s">
        <v>25</v>
      </c>
      <c r="B147" s="37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>
        <f aca="true" t="shared" si="38" ref="Y147:AC157">((Y105/X105)-1)*100</f>
        <v>10.431651795932616</v>
      </c>
      <c r="Z147" s="34">
        <f t="shared" si="38"/>
        <v>-32.91128572646541</v>
      </c>
      <c r="AA147" s="34">
        <f t="shared" si="38"/>
        <v>53.528774720243135</v>
      </c>
      <c r="AB147" s="34">
        <f t="shared" si="38"/>
        <v>-5.371763461814361</v>
      </c>
      <c r="AC147" s="34">
        <f t="shared" si="38"/>
        <v>11.11716973337915</v>
      </c>
    </row>
    <row r="148" spans="1:29" ht="15" customHeight="1">
      <c r="A148" s="24" t="s">
        <v>26</v>
      </c>
      <c r="B148" s="37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>
        <f t="shared" si="38"/>
        <v>-4.315506231371035</v>
      </c>
      <c r="Z148" s="34">
        <f t="shared" si="38"/>
        <v>5.729411039703991</v>
      </c>
      <c r="AA148" s="34">
        <f t="shared" si="38"/>
        <v>-6.13113405694391</v>
      </c>
      <c r="AB148" s="34">
        <f t="shared" si="38"/>
        <v>-3.0922722978879325</v>
      </c>
      <c r="AC148" s="34">
        <f t="shared" si="38"/>
        <v>4.893265732117458</v>
      </c>
    </row>
    <row r="149" spans="1:29" ht="15" customHeight="1">
      <c r="A149" s="24" t="s">
        <v>27</v>
      </c>
      <c r="B149" s="37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>
        <f t="shared" si="38"/>
        <v>12.48188127124006</v>
      </c>
      <c r="Z149" s="34">
        <f t="shared" si="38"/>
        <v>3.7893307249411867</v>
      </c>
      <c r="AA149" s="34">
        <f t="shared" si="38"/>
        <v>-28.95252216801537</v>
      </c>
      <c r="AB149" s="34">
        <f t="shared" si="38"/>
        <v>1.1663727017991565</v>
      </c>
      <c r="AC149" s="34">
        <f t="shared" si="38"/>
        <v>34.62682333840785</v>
      </c>
    </row>
    <row r="150" spans="1:29" ht="15" customHeight="1">
      <c r="A150" s="23" t="s">
        <v>17</v>
      </c>
      <c r="B150" s="37"/>
      <c r="C150" s="34">
        <f aca="true" t="shared" si="39" ref="C150:X150">((C108/B108)-1)*100</f>
        <v>115.96209272333246</v>
      </c>
      <c r="D150" s="34">
        <f t="shared" si="39"/>
        <v>-28.748733853632878</v>
      </c>
      <c r="E150" s="34">
        <f t="shared" si="39"/>
        <v>-39.88100493349444</v>
      </c>
      <c r="F150" s="34">
        <f t="shared" si="39"/>
        <v>-13.99603813492286</v>
      </c>
      <c r="G150" s="34">
        <f t="shared" si="39"/>
        <v>91.76086901665566</v>
      </c>
      <c r="H150" s="34">
        <f t="shared" si="39"/>
        <v>10.430929653768729</v>
      </c>
      <c r="I150" s="34">
        <f t="shared" si="39"/>
        <v>-44.54580377060815</v>
      </c>
      <c r="J150" s="34">
        <f t="shared" si="39"/>
        <v>19.125868657775392</v>
      </c>
      <c r="K150" s="34">
        <f t="shared" si="39"/>
        <v>-62.214586949601504</v>
      </c>
      <c r="L150" s="34">
        <f t="shared" si="39"/>
        <v>-21.458428064037882</v>
      </c>
      <c r="M150" s="34">
        <f t="shared" si="39"/>
        <v>85.77255648160794</v>
      </c>
      <c r="N150" s="34">
        <f t="shared" si="39"/>
        <v>236.99620132883524</v>
      </c>
      <c r="O150" s="34">
        <f t="shared" si="39"/>
        <v>-74.60131599798464</v>
      </c>
      <c r="P150" s="34">
        <f t="shared" si="39"/>
        <v>79.61943015849346</v>
      </c>
      <c r="Q150" s="34">
        <f t="shared" si="39"/>
        <v>-43.671854907844654</v>
      </c>
      <c r="R150" s="34">
        <f t="shared" si="39"/>
        <v>-12.242556211624612</v>
      </c>
      <c r="S150" s="34">
        <f t="shared" si="39"/>
        <v>41.2080644825278</v>
      </c>
      <c r="T150" s="34">
        <f t="shared" si="39"/>
        <v>35.870042105578094</v>
      </c>
      <c r="U150" s="34">
        <f t="shared" si="39"/>
        <v>-24.577178761174213</v>
      </c>
      <c r="V150" s="34">
        <f t="shared" si="39"/>
        <v>64.34209349635498</v>
      </c>
      <c r="W150" s="34">
        <f t="shared" si="39"/>
        <v>37.160656644543955</v>
      </c>
      <c r="X150" s="34">
        <f t="shared" si="39"/>
        <v>34.25527890026139</v>
      </c>
      <c r="Y150" s="34">
        <f t="shared" si="38"/>
        <v>61.03741802202261</v>
      </c>
      <c r="Z150" s="34">
        <f t="shared" si="38"/>
        <v>-30.49633446049128</v>
      </c>
      <c r="AA150" s="34">
        <f t="shared" si="38"/>
        <v>31.6987705809876</v>
      </c>
      <c r="AB150" s="34">
        <f t="shared" si="38"/>
        <v>99.99553320920643</v>
      </c>
      <c r="AC150" s="34">
        <f t="shared" si="38"/>
        <v>-29.512235418405773</v>
      </c>
    </row>
    <row r="151" spans="1:29" ht="14.25" customHeight="1">
      <c r="A151" s="25" t="s">
        <v>32</v>
      </c>
      <c r="B151" s="37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>
        <f t="shared" si="38"/>
        <v>26.116705586033184</v>
      </c>
      <c r="Z151" s="34">
        <f t="shared" si="38"/>
        <v>-36.37185037878483</v>
      </c>
      <c r="AA151" s="34">
        <f t="shared" si="38"/>
        <v>4.074370525566939</v>
      </c>
      <c r="AB151" s="34">
        <f t="shared" si="38"/>
        <v>-19.345330719050114</v>
      </c>
      <c r="AC151" s="34">
        <f t="shared" si="38"/>
        <v>9.98785214859148</v>
      </c>
    </row>
    <row r="152" spans="1:29" ht="15" customHeight="1">
      <c r="A152" s="25" t="s">
        <v>29</v>
      </c>
      <c r="B152" s="37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>
        <f t="shared" si="38"/>
        <v>72.27866478006497</v>
      </c>
      <c r="Z152" s="34">
        <f t="shared" si="38"/>
        <v>-29.111752995820517</v>
      </c>
      <c r="AA152" s="34">
        <f t="shared" si="38"/>
        <v>37.54183154884279</v>
      </c>
      <c r="AB152" s="34">
        <f t="shared" si="38"/>
        <v>119.09607692598856</v>
      </c>
      <c r="AC152" s="34">
        <f t="shared" si="38"/>
        <v>-31.839520172544866</v>
      </c>
    </row>
    <row r="153" spans="1:29" ht="15" customHeight="1">
      <c r="A153" s="23" t="s">
        <v>18</v>
      </c>
      <c r="B153" s="37"/>
      <c r="C153" s="34">
        <f aca="true" t="shared" si="40" ref="C153:X153">((C111/B111)-1)*100</f>
        <v>76.3231928538466</v>
      </c>
      <c r="D153" s="34">
        <f t="shared" si="40"/>
        <v>-27.624964556477693</v>
      </c>
      <c r="E153" s="34">
        <f t="shared" si="40"/>
        <v>-35.71459498628339</v>
      </c>
      <c r="F153" s="34">
        <f t="shared" si="40"/>
        <v>23.726572755598553</v>
      </c>
      <c r="G153" s="34">
        <f t="shared" si="40"/>
        <v>-21.193349305049214</v>
      </c>
      <c r="H153" s="34">
        <f t="shared" si="40"/>
        <v>7.360947645728322</v>
      </c>
      <c r="I153" s="34">
        <f t="shared" si="40"/>
        <v>-9.561153570542558</v>
      </c>
      <c r="J153" s="34">
        <f t="shared" si="40"/>
        <v>8.254356705900424</v>
      </c>
      <c r="K153" s="34">
        <f t="shared" si="40"/>
        <v>36.99048549654695</v>
      </c>
      <c r="L153" s="34">
        <f t="shared" si="40"/>
        <v>41.476554851628464</v>
      </c>
      <c r="M153" s="34">
        <f t="shared" si="40"/>
        <v>-7.693208712933264</v>
      </c>
      <c r="N153" s="34">
        <f t="shared" si="40"/>
        <v>115.58616231006854</v>
      </c>
      <c r="O153" s="34">
        <f t="shared" si="40"/>
        <v>57.03540531131153</v>
      </c>
      <c r="P153" s="34">
        <f t="shared" si="40"/>
        <v>13.713823155885185</v>
      </c>
      <c r="Q153" s="34">
        <f t="shared" si="40"/>
        <v>-19.84370112230396</v>
      </c>
      <c r="R153" s="34">
        <f t="shared" si="40"/>
        <v>28.01339249048569</v>
      </c>
      <c r="S153" s="34">
        <f t="shared" si="40"/>
        <v>16.300863536391063</v>
      </c>
      <c r="T153" s="34">
        <f t="shared" si="40"/>
        <v>29.054629288104916</v>
      </c>
      <c r="U153" s="34">
        <f t="shared" si="40"/>
        <v>5.481414836411291</v>
      </c>
      <c r="V153" s="34">
        <f t="shared" si="40"/>
        <v>19.807990992975967</v>
      </c>
      <c r="W153" s="34">
        <f t="shared" si="40"/>
        <v>7.5067400797596</v>
      </c>
      <c r="X153" s="34">
        <f t="shared" si="40"/>
        <v>-1.385847530050488</v>
      </c>
      <c r="Y153" s="34">
        <f t="shared" si="38"/>
        <v>-0.19681049836408615</v>
      </c>
      <c r="Z153" s="34">
        <f t="shared" si="38"/>
        <v>9.631418152068672</v>
      </c>
      <c r="AA153" s="34">
        <f t="shared" si="38"/>
        <v>-2.3144001325668295</v>
      </c>
      <c r="AB153" s="34">
        <f t="shared" si="38"/>
        <v>9.214754882766773</v>
      </c>
      <c r="AC153" s="34">
        <f t="shared" si="38"/>
        <v>11.69793950531286</v>
      </c>
    </row>
    <row r="154" spans="1:29" ht="15" customHeight="1">
      <c r="A154" s="24" t="s">
        <v>30</v>
      </c>
      <c r="B154" s="37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>
        <f t="shared" si="38"/>
        <v>-4.29242394396685</v>
      </c>
      <c r="Z154" s="34">
        <f t="shared" si="38"/>
        <v>13.792875726166942</v>
      </c>
      <c r="AA154" s="34">
        <f t="shared" si="38"/>
        <v>-4.866059363251907</v>
      </c>
      <c r="AB154" s="34">
        <f t="shared" si="38"/>
        <v>10.622910138635898</v>
      </c>
      <c r="AC154" s="34">
        <f t="shared" si="38"/>
        <v>11.121364785973697</v>
      </c>
    </row>
    <row r="155" spans="1:29" ht="15" customHeight="1">
      <c r="A155" s="24" t="s">
        <v>31</v>
      </c>
      <c r="B155" s="37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>
        <f t="shared" si="38"/>
        <v>21.171667771489933</v>
      </c>
      <c r="Z155" s="34">
        <f t="shared" si="38"/>
        <v>-7.517840024165212</v>
      </c>
      <c r="AA155" s="34">
        <f t="shared" si="38"/>
        <v>10.623972364047374</v>
      </c>
      <c r="AB155" s="34">
        <f t="shared" si="38"/>
        <v>3.0743960235116052</v>
      </c>
      <c r="AC155" s="34">
        <f t="shared" si="38"/>
        <v>14.396257250860556</v>
      </c>
    </row>
    <row r="156" spans="1:29" ht="15" customHeight="1">
      <c r="A156" s="23" t="s">
        <v>15</v>
      </c>
      <c r="B156" s="37"/>
      <c r="C156" s="34">
        <f aca="true" t="shared" si="41" ref="C156:X158">((C114/B114)-1)*100</f>
        <v>-55.39022539566012</v>
      </c>
      <c r="D156" s="34">
        <f t="shared" si="41"/>
        <v>-73.42531961889341</v>
      </c>
      <c r="E156" s="34">
        <f t="shared" si="41"/>
        <v>279.4035605861044</v>
      </c>
      <c r="F156" s="34">
        <f t="shared" si="41"/>
        <v>-34.6412229828162</v>
      </c>
      <c r="G156" s="34">
        <f t="shared" si="41"/>
        <v>27.155602207652674</v>
      </c>
      <c r="H156" s="34">
        <f t="shared" si="41"/>
        <v>-61.06684445455919</v>
      </c>
      <c r="I156" s="34">
        <f t="shared" si="41"/>
        <v>88.50807962543897</v>
      </c>
      <c r="J156" s="34">
        <f t="shared" si="41"/>
        <v>60.93175238053232</v>
      </c>
      <c r="K156" s="34">
        <f t="shared" si="41"/>
        <v>-67.44442255398711</v>
      </c>
      <c r="L156" s="34">
        <f t="shared" si="41"/>
        <v>119.69066187632134</v>
      </c>
      <c r="M156" s="34">
        <f t="shared" si="41"/>
        <v>-25.91291419037809</v>
      </c>
      <c r="N156" s="34">
        <f t="shared" si="41"/>
        <v>23.32787461440855</v>
      </c>
      <c r="O156" s="34">
        <f t="shared" si="41"/>
        <v>175.18536873329333</v>
      </c>
      <c r="P156" s="34">
        <f t="shared" si="41"/>
        <v>15.906555596245585</v>
      </c>
      <c r="Q156" s="34">
        <f t="shared" si="41"/>
        <v>126.91109626478467</v>
      </c>
      <c r="R156" s="34">
        <f t="shared" si="41"/>
        <v>-48.01459001472982</v>
      </c>
      <c r="S156" s="34">
        <f t="shared" si="41"/>
        <v>8.238468929944332</v>
      </c>
      <c r="T156" s="34">
        <f t="shared" si="41"/>
        <v>-22.814958961634556</v>
      </c>
      <c r="U156" s="34">
        <f t="shared" si="41"/>
        <v>-25.103030850066197</v>
      </c>
      <c r="V156" s="34">
        <f t="shared" si="41"/>
        <v>34.03098592140707</v>
      </c>
      <c r="W156" s="34">
        <f t="shared" si="41"/>
        <v>-35.316559280369674</v>
      </c>
      <c r="X156" s="34">
        <f t="shared" si="41"/>
        <v>0.019985079185436128</v>
      </c>
      <c r="Y156" s="34">
        <f t="shared" si="38"/>
        <v>30.852822591761342</v>
      </c>
      <c r="Z156" s="34">
        <f t="shared" si="38"/>
        <v>145.99375492656802</v>
      </c>
      <c r="AA156" s="34">
        <f t="shared" si="38"/>
        <v>-23.446127807800575</v>
      </c>
      <c r="AB156" s="34">
        <f t="shared" si="38"/>
        <v>-21.548735360976824</v>
      </c>
      <c r="AC156" s="34">
        <f t="shared" si="38"/>
        <v>178.0800717901887</v>
      </c>
    </row>
    <row r="157" spans="1:30" ht="15" customHeight="1">
      <c r="A157" s="23" t="s">
        <v>14</v>
      </c>
      <c r="B157" s="37"/>
      <c r="C157" s="34">
        <f>((C115/B115)-1)*100</f>
        <v>-100</v>
      </c>
      <c r="D157" s="34"/>
      <c r="E157" s="34">
        <f>((E115/D115)-1)*100</f>
        <v>203.93169561855478</v>
      </c>
      <c r="F157" s="34">
        <f>((F115/E115)-1)*100</f>
        <v>39.09803247759016</v>
      </c>
      <c r="G157" s="34">
        <f>((G115/F115)-1)*100</f>
        <v>-44.46446644576246</v>
      </c>
      <c r="H157" s="34">
        <f>((H115/G115)-1)*100</f>
        <v>-100</v>
      </c>
      <c r="I157" s="34"/>
      <c r="J157" s="34">
        <f>((J115/I115)-1)*100</f>
        <v>-6.681044277496662</v>
      </c>
      <c r="K157" s="34">
        <f>((K115/J115)-1)*100</f>
        <v>-100</v>
      </c>
      <c r="L157" s="34"/>
      <c r="M157" s="34">
        <f t="shared" si="41"/>
        <v>-33.8039818753742</v>
      </c>
      <c r="N157" s="34">
        <f t="shared" si="41"/>
        <v>-22.577936558051114</v>
      </c>
      <c r="O157" s="34">
        <f t="shared" si="41"/>
        <v>3.1994952623125794</v>
      </c>
      <c r="P157" s="34">
        <f t="shared" si="41"/>
        <v>-90.88006548621217</v>
      </c>
      <c r="Q157" s="34">
        <f t="shared" si="41"/>
        <v>466.2700567759365</v>
      </c>
      <c r="R157" s="34">
        <f t="shared" si="41"/>
        <v>-42.125818954132896</v>
      </c>
      <c r="S157" s="34">
        <f t="shared" si="41"/>
        <v>72.8505955756608</v>
      </c>
      <c r="T157" s="40" t="s">
        <v>46</v>
      </c>
      <c r="U157" s="34">
        <f t="shared" si="41"/>
        <v>-100</v>
      </c>
      <c r="V157" s="34"/>
      <c r="W157" s="34">
        <f>((W115/V115)-1)*100</f>
        <v>-100</v>
      </c>
      <c r="X157" s="34"/>
      <c r="Y157" s="34">
        <f t="shared" si="38"/>
        <v>37.39429273525119</v>
      </c>
      <c r="Z157" s="34">
        <f t="shared" si="38"/>
        <v>56.52285681921596</v>
      </c>
      <c r="AA157" s="34">
        <f t="shared" si="38"/>
        <v>211.9105839164086</v>
      </c>
      <c r="AB157" s="34">
        <f t="shared" si="38"/>
        <v>-22.06908060796583</v>
      </c>
      <c r="AC157" s="34">
        <f t="shared" si="38"/>
        <v>63.36629237380214</v>
      </c>
      <c r="AD157" s="3" t="s">
        <v>36</v>
      </c>
    </row>
    <row r="158" spans="1:29" ht="15" customHeight="1">
      <c r="A158" s="23" t="s">
        <v>11</v>
      </c>
      <c r="B158" s="37"/>
      <c r="C158" s="34"/>
      <c r="D158" s="34">
        <f>((D116/C116)-1)*100</f>
        <v>-100</v>
      </c>
      <c r="E158" s="34"/>
      <c r="F158" s="34"/>
      <c r="G158" s="34"/>
      <c r="H158" s="34"/>
      <c r="I158" s="34">
        <f>((I116/H116)-1)*100</f>
        <v>-100</v>
      </c>
      <c r="J158" s="34"/>
      <c r="K158" s="34"/>
      <c r="L158" s="34"/>
      <c r="M158" s="34">
        <f t="shared" si="41"/>
        <v>53.381200475912685</v>
      </c>
      <c r="N158" s="34">
        <f t="shared" si="41"/>
        <v>14.8009821437185</v>
      </c>
      <c r="O158" s="34">
        <f t="shared" si="41"/>
        <v>-1.13149560967849</v>
      </c>
      <c r="P158" s="34">
        <f t="shared" si="41"/>
        <v>52.679493102338306</v>
      </c>
      <c r="Q158" s="34">
        <f t="shared" si="41"/>
        <v>-4.443431568709411</v>
      </c>
      <c r="R158" s="34">
        <f t="shared" si="41"/>
        <v>-100</v>
      </c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1:29" ht="15" customHeight="1">
      <c r="A159" s="23" t="s">
        <v>22</v>
      </c>
      <c r="B159" s="37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>
        <f aca="true" t="shared" si="42" ref="V159:AA159">((V117/U117)-1)*100</f>
        <v>66.26086220493794</v>
      </c>
      <c r="W159" s="34">
        <f t="shared" si="42"/>
        <v>89.15859395470068</v>
      </c>
      <c r="X159" s="34">
        <f t="shared" si="42"/>
        <v>2.24300534795161</v>
      </c>
      <c r="Y159" s="34">
        <f t="shared" si="42"/>
        <v>17.302622859784698</v>
      </c>
      <c r="Z159" s="34">
        <f t="shared" si="42"/>
        <v>3.6062569717723036</v>
      </c>
      <c r="AA159" s="34">
        <f t="shared" si="42"/>
        <v>15.736272709909006</v>
      </c>
      <c r="AB159" s="34">
        <f>((AB117/AA117)-1)*100</f>
        <v>48.70188050240705</v>
      </c>
      <c r="AC159" s="34">
        <f>((AC117/AB117)-1)*100</f>
        <v>37.126911884086056</v>
      </c>
    </row>
    <row r="160" spans="1:29" ht="15" customHeight="1">
      <c r="A160" s="23" t="s">
        <v>23</v>
      </c>
      <c r="B160" s="37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>
        <f>((Y118/X118)-1)*100</f>
        <v>-100</v>
      </c>
      <c r="Z160" s="34"/>
      <c r="AA160" s="34"/>
      <c r="AB160" s="34"/>
      <c r="AC160" s="34"/>
    </row>
    <row r="161" spans="1:29" ht="15" customHeight="1">
      <c r="A161" s="28"/>
      <c r="B161" s="28"/>
      <c r="C161" s="36"/>
      <c r="D161" s="36"/>
      <c r="E161" s="36"/>
      <c r="F161" s="36"/>
      <c r="G161" s="36"/>
      <c r="H161" s="36"/>
      <c r="I161" s="36"/>
      <c r="J161" s="36"/>
      <c r="K161" s="36"/>
      <c r="L161" s="41"/>
      <c r="M161" s="41"/>
      <c r="N161" s="41"/>
      <c r="O161" s="41"/>
      <c r="P161" s="41"/>
      <c r="Q161" s="41"/>
      <c r="R161" s="41"/>
      <c r="S161" s="41"/>
      <c r="T161" s="41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ht="15" customHeight="1">
      <c r="A162" s="47" t="s">
        <v>33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7"/>
      <c r="Q162" s="37"/>
      <c r="R162" s="37"/>
      <c r="S162" s="37"/>
      <c r="T162" s="37"/>
      <c r="U162" s="2"/>
      <c r="V162" s="2"/>
      <c r="W162" s="2"/>
      <c r="X162" s="2"/>
      <c r="Y162" s="2"/>
      <c r="Z162" s="2"/>
      <c r="AA162" s="2"/>
      <c r="AC162" s="3" t="s">
        <v>36</v>
      </c>
    </row>
    <row r="163" ht="15" customHeight="1">
      <c r="A163" s="47" t="s">
        <v>45</v>
      </c>
    </row>
    <row r="164" ht="15" customHeight="1">
      <c r="A164" s="47" t="s">
        <v>0</v>
      </c>
    </row>
    <row r="165" ht="15" customHeight="1"/>
    <row r="166" spans="1:29" s="32" customFormat="1" ht="12.75" hidden="1">
      <c r="A166" s="42" t="s">
        <v>47</v>
      </c>
      <c r="B166" s="43">
        <v>17377.1</v>
      </c>
      <c r="C166" s="43">
        <v>28023.68375223291</v>
      </c>
      <c r="D166" s="43">
        <v>45193.205485677296</v>
      </c>
      <c r="E166" s="43">
        <v>72882.1321325364</v>
      </c>
      <c r="F166" s="43">
        <v>117535.481873883</v>
      </c>
      <c r="G166" s="43">
        <v>189547</v>
      </c>
      <c r="H166" s="43">
        <v>402959.5256323376</v>
      </c>
      <c r="I166" s="43">
        <v>856654.9684133147</v>
      </c>
      <c r="J166" s="43">
        <v>1821169.8402106832</v>
      </c>
      <c r="K166" s="43">
        <v>2324765.3422160405</v>
      </c>
      <c r="L166" s="43">
        <v>2967616.625884622</v>
      </c>
      <c r="M166" s="43">
        <v>3788231.1295263697</v>
      </c>
      <c r="N166" s="43">
        <v>4835764.487077172</v>
      </c>
      <c r="O166" s="43">
        <f>'[2]Hoja1'!B14</f>
        <v>6172965</v>
      </c>
      <c r="P166" s="43">
        <f>'[2]Hoja1'!C14</f>
        <v>6817704</v>
      </c>
      <c r="Q166" s="43">
        <f>'[2]Hoja1'!D14</f>
        <v>9007813</v>
      </c>
      <c r="R166" s="43">
        <f>'[2]Hoja1'!E14</f>
        <v>12305675</v>
      </c>
      <c r="S166" s="43">
        <f>'[2]Hoja1'!F14</f>
        <v>15887211</v>
      </c>
      <c r="T166" s="43">
        <f>'[2]Hoja1'!G14</f>
        <v>19223653</v>
      </c>
      <c r="U166" s="43">
        <f>'[2]Hoja1'!H14</f>
        <v>22963034</v>
      </c>
      <c r="V166" s="43">
        <f>'[2]Hoja1'!I14</f>
        <v>26961076</v>
      </c>
      <c r="W166" s="43">
        <f>'[2]Hoja1'!J14</f>
        <v>30676259</v>
      </c>
      <c r="X166" s="43">
        <f>'[2]Hoja1'!K14</f>
        <v>33336937</v>
      </c>
      <c r="Y166" s="43">
        <f>'[2]Hoja1'!L14</f>
        <v>37382225</v>
      </c>
      <c r="Z166" s="43">
        <f>'[2]Hoja1'!M14</f>
        <v>41788853</v>
      </c>
      <c r="AA166" s="44">
        <f>'[2]Hoja1'!N14</f>
        <v>45684283</v>
      </c>
      <c r="AB166" s="32">
        <f>'[2]Hoja1'!O14</f>
        <v>50785641</v>
      </c>
      <c r="AC166" s="32">
        <v>60684000</v>
      </c>
    </row>
    <row r="167" spans="1:11" ht="1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29" ht="15" customHeight="1">
      <c r="A168" s="49" t="s">
        <v>39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 ht="15" customHeight="1">
      <c r="A169" s="50" t="s">
        <v>21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5" t="s">
        <v>2</v>
      </c>
      <c r="B171" s="6">
        <v>1980</v>
      </c>
      <c r="C171" s="6">
        <v>1981</v>
      </c>
      <c r="D171" s="6">
        <v>1982</v>
      </c>
      <c r="E171" s="6">
        <v>1983</v>
      </c>
      <c r="F171" s="6">
        <v>1984</v>
      </c>
      <c r="G171" s="6">
        <v>1985</v>
      </c>
      <c r="H171" s="6">
        <v>1986</v>
      </c>
      <c r="I171" s="6">
        <v>1987</v>
      </c>
      <c r="J171" s="6">
        <v>1988</v>
      </c>
      <c r="K171" s="6">
        <v>1989</v>
      </c>
      <c r="L171" s="6">
        <v>1990</v>
      </c>
      <c r="M171" s="6">
        <v>1991</v>
      </c>
      <c r="N171" s="6">
        <v>1992</v>
      </c>
      <c r="O171" s="6">
        <v>1993</v>
      </c>
      <c r="P171" s="6">
        <v>1994</v>
      </c>
      <c r="Q171" s="6">
        <v>1995</v>
      </c>
      <c r="R171" s="6">
        <v>1996</v>
      </c>
      <c r="S171" s="6">
        <v>1997</v>
      </c>
      <c r="T171" s="7">
        <v>1998</v>
      </c>
      <c r="U171" s="6">
        <v>1999</v>
      </c>
      <c r="V171" s="7">
        <v>2000</v>
      </c>
      <c r="W171" s="6">
        <v>2001</v>
      </c>
      <c r="X171" s="7">
        <v>2002</v>
      </c>
      <c r="Y171" s="7">
        <v>2003</v>
      </c>
      <c r="Z171" s="7">
        <v>2004</v>
      </c>
      <c r="AA171" s="7">
        <v>2005</v>
      </c>
      <c r="AB171" s="6">
        <v>2006</v>
      </c>
      <c r="AC171" s="6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s="11" customFormat="1" ht="15" customHeight="1">
      <c r="A173" s="9" t="s">
        <v>19</v>
      </c>
      <c r="B173" s="33">
        <f aca="true" t="shared" si="43" ref="B173:AB182">B7/B$166*100</f>
        <v>6.882621381012943</v>
      </c>
      <c r="C173" s="33">
        <f t="shared" si="43"/>
        <v>6.983378835211368</v>
      </c>
      <c r="D173" s="33">
        <f t="shared" si="43"/>
        <v>5.266278358489693</v>
      </c>
      <c r="E173" s="33">
        <f t="shared" si="43"/>
        <v>5.6145448551898625</v>
      </c>
      <c r="F173" s="33">
        <f t="shared" si="43"/>
        <v>5.611071563118714</v>
      </c>
      <c r="G173" s="33">
        <f t="shared" si="43"/>
        <v>5.129070890069482</v>
      </c>
      <c r="H173" s="33">
        <f t="shared" si="43"/>
        <v>3.9299232286790136</v>
      </c>
      <c r="I173" s="33">
        <f t="shared" si="43"/>
        <v>4.5618132668256886</v>
      </c>
      <c r="J173" s="33">
        <f t="shared" si="43"/>
        <v>4.907010759065819</v>
      </c>
      <c r="K173" s="33">
        <f t="shared" si="43"/>
        <v>4.82930461673954</v>
      </c>
      <c r="L173" s="33">
        <f t="shared" si="43"/>
        <v>5.440985826525616</v>
      </c>
      <c r="M173" s="33">
        <f t="shared" si="43"/>
        <v>5.551931569346869</v>
      </c>
      <c r="N173" s="33">
        <f t="shared" si="43"/>
        <v>7.880946249935064</v>
      </c>
      <c r="O173" s="33">
        <f t="shared" si="43"/>
        <v>8.67976734032997</v>
      </c>
      <c r="P173" s="33">
        <f t="shared" si="43"/>
        <v>9.31342868508225</v>
      </c>
      <c r="Q173" s="33">
        <f t="shared" si="43"/>
        <v>8.618962227568446</v>
      </c>
      <c r="R173" s="33">
        <f t="shared" si="43"/>
        <v>8.842554349923917</v>
      </c>
      <c r="S173" s="33">
        <f t="shared" si="43"/>
        <v>9.078482793487163</v>
      </c>
      <c r="T173" s="33">
        <f t="shared" si="43"/>
        <v>10.965552499309055</v>
      </c>
      <c r="U173" s="33">
        <f t="shared" si="43"/>
        <v>10.38384126418138</v>
      </c>
      <c r="V173" s="33">
        <f t="shared" si="43"/>
        <v>11.723474982971748</v>
      </c>
      <c r="W173" s="33">
        <f t="shared" si="43"/>
        <v>11.796480789916398</v>
      </c>
      <c r="X173" s="33">
        <f t="shared" si="43"/>
        <v>11.94484528977572</v>
      </c>
      <c r="Y173" s="33">
        <f t="shared" si="43"/>
        <v>12.066344833674293</v>
      </c>
      <c r="Z173" s="33">
        <f t="shared" si="43"/>
        <v>12.604948941766839</v>
      </c>
      <c r="AA173" s="33">
        <f t="shared" si="43"/>
        <v>12.843596376460587</v>
      </c>
      <c r="AB173" s="33">
        <f t="shared" si="43"/>
        <v>13.49888760880265</v>
      </c>
      <c r="AC173" s="33">
        <f aca="true" t="shared" si="44" ref="AC173:AC184">AC7/AC$166*100</f>
        <v>13.857570199723156</v>
      </c>
    </row>
    <row r="174" spans="1:29" ht="15" customHeight="1">
      <c r="A174" s="23" t="s">
        <v>5</v>
      </c>
      <c r="B174" s="34">
        <f t="shared" si="43"/>
        <v>0.44311191165384334</v>
      </c>
      <c r="C174" s="34">
        <f t="shared" si="43"/>
        <v>0.24978871664016133</v>
      </c>
      <c r="D174" s="34">
        <f t="shared" si="43"/>
        <v>0.27880297192004255</v>
      </c>
      <c r="E174" s="34">
        <f t="shared" si="43"/>
        <v>0.22364878088855025</v>
      </c>
      <c r="F174" s="34">
        <f t="shared" si="43"/>
        <v>0.017866945083471263</v>
      </c>
      <c r="G174" s="34">
        <f t="shared" si="43"/>
        <v>0.010551472721805146</v>
      </c>
      <c r="H174" s="34">
        <f t="shared" si="43"/>
        <v>0.01588248842103163</v>
      </c>
      <c r="I174" s="34">
        <f t="shared" si="43"/>
        <v>0.016225902507453382</v>
      </c>
      <c r="J174" s="34">
        <f t="shared" si="43"/>
        <v>0.023940655636465025</v>
      </c>
      <c r="K174" s="34">
        <f t="shared" si="43"/>
        <v>0.03135800361274717</v>
      </c>
      <c r="L174" s="34">
        <f t="shared" si="43"/>
        <v>0.10980865828747702</v>
      </c>
      <c r="M174" s="34">
        <f t="shared" si="43"/>
        <v>0.14085729770841998</v>
      </c>
      <c r="N174" s="34">
        <f t="shared" si="43"/>
        <v>0.11636215979990924</v>
      </c>
      <c r="O174" s="34">
        <f t="shared" si="43"/>
        <v>0.08125754803404847</v>
      </c>
      <c r="P174" s="34">
        <f t="shared" si="43"/>
        <v>0.13272796824268113</v>
      </c>
      <c r="Q174" s="34">
        <f t="shared" si="43"/>
        <v>0.09314136516821564</v>
      </c>
      <c r="R174" s="34">
        <f t="shared" si="43"/>
        <v>0.08916211422778515</v>
      </c>
      <c r="S174" s="34">
        <f t="shared" si="43"/>
        <v>0.1438498299040656</v>
      </c>
      <c r="T174" s="34">
        <f t="shared" si="43"/>
        <v>0.20903256524657407</v>
      </c>
      <c r="U174" s="34">
        <f t="shared" si="43"/>
        <v>0.2046898506530104</v>
      </c>
      <c r="V174" s="34">
        <f t="shared" si="43"/>
        <v>0.2656162535946266</v>
      </c>
      <c r="W174" s="34">
        <f t="shared" si="43"/>
        <v>0.3277844276904821</v>
      </c>
      <c r="X174" s="34">
        <f t="shared" si="43"/>
        <v>0.21570184147391827</v>
      </c>
      <c r="Y174" s="34">
        <f t="shared" si="43"/>
        <v>0.28015552846305963</v>
      </c>
      <c r="Z174" s="34">
        <f t="shared" si="43"/>
        <v>0.2884131995678369</v>
      </c>
      <c r="AA174" s="34">
        <f t="shared" si="43"/>
        <v>0.453486272291939</v>
      </c>
      <c r="AB174" s="34">
        <f t="shared" si="43"/>
        <v>0.5511542130579783</v>
      </c>
      <c r="AC174" s="34">
        <f t="shared" si="44"/>
        <v>0.5686419814119043</v>
      </c>
    </row>
    <row r="175" spans="1:29" ht="15" customHeight="1">
      <c r="A175" s="23" t="s">
        <v>6</v>
      </c>
      <c r="B175" s="34">
        <f t="shared" si="43"/>
        <v>0.14386750378371538</v>
      </c>
      <c r="C175" s="34">
        <f t="shared" si="43"/>
        <v>0.3782514851979586</v>
      </c>
      <c r="D175" s="34">
        <f t="shared" si="43"/>
        <v>0.2965047479149659</v>
      </c>
      <c r="E175" s="34">
        <f t="shared" si="43"/>
        <v>0.0686039205179602</v>
      </c>
      <c r="F175" s="34">
        <f t="shared" si="43"/>
        <v>0.01446371744852436</v>
      </c>
      <c r="G175" s="34">
        <f t="shared" si="43"/>
        <v>0.013189340902256434</v>
      </c>
      <c r="H175" s="34">
        <f t="shared" si="43"/>
        <v>0.0034742943421006687</v>
      </c>
      <c r="I175" s="34">
        <f t="shared" si="43"/>
        <v>0.003385260235367972</v>
      </c>
      <c r="J175" s="34">
        <f t="shared" si="43"/>
        <v>0.002470939228534234</v>
      </c>
      <c r="K175" s="34">
        <f t="shared" si="43"/>
        <v>0.005850052800183285</v>
      </c>
      <c r="L175" s="34">
        <f t="shared" si="43"/>
        <v>0.0033360104245435994</v>
      </c>
      <c r="M175" s="34">
        <f t="shared" si="43"/>
        <v>0.003959631682208208</v>
      </c>
      <c r="N175" s="34">
        <f t="shared" si="43"/>
        <v>0.0033086805701058254</v>
      </c>
      <c r="O175" s="34">
        <f t="shared" si="43"/>
        <v>0.0007289851797312961</v>
      </c>
      <c r="P175" s="34">
        <f t="shared" si="43"/>
        <v>0.0014961048470276796</v>
      </c>
      <c r="Q175" s="34">
        <f t="shared" si="43"/>
        <v>0.0013099739082061317</v>
      </c>
      <c r="R175" s="34">
        <f t="shared" si="43"/>
        <v>0.020323956223449752</v>
      </c>
      <c r="S175" s="34">
        <f t="shared" si="43"/>
        <v>0.01978174772148491</v>
      </c>
      <c r="T175" s="34">
        <f t="shared" si="43"/>
        <v>0.015532344450869977</v>
      </c>
      <c r="U175" s="34">
        <f t="shared" si="43"/>
        <v>0.01587333799183505</v>
      </c>
      <c r="V175" s="34">
        <f t="shared" si="43"/>
        <v>0.0068172353358597415</v>
      </c>
      <c r="W175" s="34">
        <f t="shared" si="43"/>
        <v>0.004772420261544929</v>
      </c>
      <c r="X175" s="34">
        <f t="shared" si="43"/>
        <v>0.0025071949471542634</v>
      </c>
      <c r="Y175" s="34">
        <f t="shared" si="43"/>
        <v>0.003510786209221094</v>
      </c>
      <c r="Z175" s="34">
        <f t="shared" si="43"/>
        <v>0.0035827568658082097</v>
      </c>
      <c r="AA175" s="34">
        <f t="shared" si="43"/>
        <v>0.007119409097435107</v>
      </c>
      <c r="AB175" s="34">
        <f t="shared" si="43"/>
        <v>0.0971831782137002</v>
      </c>
      <c r="AC175" s="34">
        <f t="shared" si="44"/>
        <v>0.0838553819787753</v>
      </c>
    </row>
    <row r="176" spans="1:29" ht="15" customHeight="1">
      <c r="A176" s="23" t="s">
        <v>7</v>
      </c>
      <c r="B176" s="34">
        <f t="shared" si="43"/>
        <v>0.005754700151348615</v>
      </c>
      <c r="C176" s="34">
        <f t="shared" si="43"/>
        <v>0.007136820475433182</v>
      </c>
      <c r="D176" s="34">
        <f t="shared" si="43"/>
        <v>0.11506154396700168</v>
      </c>
      <c r="E176" s="34">
        <f t="shared" si="43"/>
        <v>0.11113835123909553</v>
      </c>
      <c r="F176" s="34">
        <f t="shared" si="43"/>
        <v>0.005104841452420361</v>
      </c>
      <c r="G176" s="34">
        <f t="shared" si="43"/>
        <v>0.010551472721805146</v>
      </c>
      <c r="H176" s="34">
        <f t="shared" si="43"/>
        <v>0.2690096476312232</v>
      </c>
      <c r="I176" s="34">
        <f t="shared" si="43"/>
        <v>0.27187141683351745</v>
      </c>
      <c r="J176" s="34">
        <f t="shared" si="43"/>
        <v>0.20409958027692776</v>
      </c>
      <c r="K176" s="34">
        <f t="shared" si="43"/>
        <v>0.024604633836064992</v>
      </c>
      <c r="L176" s="34">
        <f t="shared" si="43"/>
        <v>0.006638323774091808</v>
      </c>
      <c r="M176" s="34">
        <f t="shared" si="43"/>
        <v>0.045271788899913845</v>
      </c>
      <c r="N176" s="34">
        <f t="shared" si="43"/>
        <v>0.016171176286392218</v>
      </c>
      <c r="O176" s="34">
        <f t="shared" si="43"/>
        <v>0.02728024539261117</v>
      </c>
      <c r="P176" s="34">
        <f t="shared" si="43"/>
        <v>0.055150531615922316</v>
      </c>
      <c r="Q176" s="34">
        <f t="shared" si="43"/>
        <v>0.07957536418662332</v>
      </c>
      <c r="R176" s="34">
        <f t="shared" si="43"/>
        <v>0.06088247901882668</v>
      </c>
      <c r="S176" s="34">
        <f t="shared" si="43"/>
        <v>0.08424262760782872</v>
      </c>
      <c r="T176" s="34">
        <f t="shared" si="43"/>
        <v>0.17154157433033151</v>
      </c>
      <c r="U176" s="34">
        <f t="shared" si="43"/>
        <v>0.10787337596591114</v>
      </c>
      <c r="V176" s="34">
        <f t="shared" si="43"/>
        <v>0.16046837299816966</v>
      </c>
      <c r="W176" s="34">
        <f t="shared" si="43"/>
        <v>0.13676374293227866</v>
      </c>
      <c r="X176" s="34">
        <f t="shared" si="43"/>
        <v>0.23888763385790365</v>
      </c>
      <c r="Y176" s="34">
        <f t="shared" si="43"/>
        <v>0.23658100072962485</v>
      </c>
      <c r="Z176" s="34">
        <f t="shared" si="43"/>
        <v>0.2737472478605718</v>
      </c>
      <c r="AA176" s="34">
        <f t="shared" si="43"/>
        <v>0.10885761302196645</v>
      </c>
      <c r="AB176" s="34">
        <f t="shared" si="43"/>
        <v>0.07398685782069778</v>
      </c>
      <c r="AC176" s="34">
        <f t="shared" si="44"/>
        <v>0.045404389954518495</v>
      </c>
    </row>
    <row r="177" spans="1:29" ht="15" customHeight="1">
      <c r="A177" s="23" t="s">
        <v>8</v>
      </c>
      <c r="B177" s="34">
        <f t="shared" si="43"/>
        <v>0.1611316042377612</v>
      </c>
      <c r="C177" s="34">
        <f t="shared" si="43"/>
        <v>0.1534416402218134</v>
      </c>
      <c r="D177" s="34">
        <f t="shared" si="43"/>
        <v>2.152978505382551</v>
      </c>
      <c r="E177" s="34">
        <f t="shared" si="43"/>
        <v>1.5545648389369782</v>
      </c>
      <c r="F177" s="34">
        <f t="shared" si="43"/>
        <v>1.5033758077377966</v>
      </c>
      <c r="G177" s="34">
        <f t="shared" si="43"/>
        <v>0.4948640706526613</v>
      </c>
      <c r="H177" s="34">
        <f t="shared" si="43"/>
        <v>0.37423113342055775</v>
      </c>
      <c r="I177" s="34">
        <f t="shared" si="43"/>
        <v>0.001984462896595018</v>
      </c>
      <c r="J177" s="34">
        <f t="shared" si="43"/>
        <v>0.002855307552972893</v>
      </c>
      <c r="K177" s="34">
        <f t="shared" si="43"/>
        <v>0.010409652776796726</v>
      </c>
      <c r="L177" s="34">
        <f t="shared" si="43"/>
        <v>0.013104792465707126</v>
      </c>
      <c r="M177" s="34">
        <f t="shared" si="43"/>
        <v>0.01615529726340949</v>
      </c>
      <c r="N177" s="34">
        <f t="shared" si="43"/>
        <v>0.12182148274058385</v>
      </c>
      <c r="O177" s="34">
        <f t="shared" si="43"/>
        <v>3.594820317302949</v>
      </c>
      <c r="P177" s="34">
        <f t="shared" si="43"/>
        <v>3.9506995316898474</v>
      </c>
      <c r="Q177" s="34">
        <f t="shared" si="43"/>
        <v>0.012788897815707322</v>
      </c>
      <c r="R177" s="34">
        <f t="shared" si="43"/>
        <v>0.015602557356666739</v>
      </c>
      <c r="S177" s="34">
        <f t="shared" si="43"/>
        <v>0.017075275200914748</v>
      </c>
      <c r="T177" s="34">
        <f t="shared" si="43"/>
        <v>0.03477745878996047</v>
      </c>
      <c r="U177" s="34">
        <f t="shared" si="43"/>
        <v>0.010991578900244629</v>
      </c>
      <c r="V177" s="34">
        <f t="shared" si="43"/>
        <v>0.008671760726463588</v>
      </c>
      <c r="W177" s="34">
        <f t="shared" si="43"/>
        <v>0.14215227482594928</v>
      </c>
      <c r="X177" s="34">
        <f t="shared" si="43"/>
        <v>0.01511228221117015</v>
      </c>
      <c r="Y177" s="34">
        <f t="shared" si="43"/>
        <v>0.021045537016590104</v>
      </c>
      <c r="Z177" s="34">
        <f t="shared" si="43"/>
        <v>0.18869853642549125</v>
      </c>
      <c r="AA177" s="34">
        <f t="shared" si="43"/>
        <v>0.2891260151768169</v>
      </c>
      <c r="AB177" s="34">
        <f t="shared" si="43"/>
        <v>0.44221790958590046</v>
      </c>
      <c r="AC177" s="34">
        <f t="shared" si="44"/>
        <v>0.43875255421527914</v>
      </c>
    </row>
    <row r="178" spans="1:29" ht="15" customHeight="1">
      <c r="A178" s="23" t="s">
        <v>9</v>
      </c>
      <c r="B178" s="34">
        <f t="shared" si="43"/>
        <v>0</v>
      </c>
      <c r="C178" s="34">
        <f t="shared" si="43"/>
        <v>0</v>
      </c>
      <c r="D178" s="34">
        <f t="shared" si="43"/>
        <v>0</v>
      </c>
      <c r="E178" s="34">
        <f t="shared" si="43"/>
        <v>0</v>
      </c>
      <c r="F178" s="34">
        <f t="shared" si="43"/>
        <v>0</v>
      </c>
      <c r="G178" s="34">
        <f t="shared" si="43"/>
        <v>0</v>
      </c>
      <c r="H178" s="34">
        <f t="shared" si="43"/>
        <v>0</v>
      </c>
      <c r="I178" s="34">
        <f t="shared" si="43"/>
        <v>0</v>
      </c>
      <c r="J178" s="34">
        <f t="shared" si="43"/>
        <v>0</v>
      </c>
      <c r="K178" s="34">
        <f t="shared" si="43"/>
        <v>0</v>
      </c>
      <c r="L178" s="34">
        <f t="shared" si="43"/>
        <v>0</v>
      </c>
      <c r="M178" s="34">
        <f t="shared" si="43"/>
        <v>0</v>
      </c>
      <c r="N178" s="34">
        <f t="shared" si="43"/>
        <v>0</v>
      </c>
      <c r="O178" s="34">
        <f t="shared" si="43"/>
        <v>0</v>
      </c>
      <c r="P178" s="34">
        <f t="shared" si="43"/>
        <v>0</v>
      </c>
      <c r="Q178" s="34">
        <f t="shared" si="43"/>
        <v>0</v>
      </c>
      <c r="R178" s="34">
        <f t="shared" si="43"/>
        <v>0</v>
      </c>
      <c r="S178" s="34">
        <f t="shared" si="43"/>
        <v>0</v>
      </c>
      <c r="T178" s="34">
        <f t="shared" si="43"/>
        <v>0</v>
      </c>
      <c r="U178" s="34">
        <f t="shared" si="43"/>
        <v>0</v>
      </c>
      <c r="V178" s="34">
        <f t="shared" si="43"/>
        <v>0</v>
      </c>
      <c r="W178" s="34">
        <f t="shared" si="43"/>
        <v>0</v>
      </c>
      <c r="X178" s="34">
        <f t="shared" si="43"/>
        <v>0.1024597970713386</v>
      </c>
      <c r="Y178" s="34">
        <f t="shared" si="43"/>
        <v>0.0861597029069297</v>
      </c>
      <c r="Z178" s="34">
        <f t="shared" si="43"/>
        <v>0.060222327710214976</v>
      </c>
      <c r="AA178" s="34">
        <v>0</v>
      </c>
      <c r="AB178" s="34">
        <v>0</v>
      </c>
      <c r="AC178" s="34">
        <f t="shared" si="44"/>
        <v>0</v>
      </c>
    </row>
    <row r="179" spans="1:29" ht="15" customHeight="1">
      <c r="A179" s="23" t="s">
        <v>16</v>
      </c>
      <c r="B179" s="34">
        <f t="shared" si="43"/>
        <v>2.641407369469014</v>
      </c>
      <c r="C179" s="34">
        <f t="shared" si="43"/>
        <v>6.194760172676001</v>
      </c>
      <c r="D179" s="34">
        <f t="shared" si="43"/>
        <v>2.420717867305766</v>
      </c>
      <c r="E179" s="34">
        <f t="shared" si="43"/>
        <v>3.656588963607279</v>
      </c>
      <c r="F179" s="34">
        <f t="shared" si="43"/>
        <v>4.070260251396501</v>
      </c>
      <c r="G179" s="34">
        <f t="shared" si="43"/>
        <v>3.782702970767145</v>
      </c>
      <c r="H179" s="34">
        <f t="shared" si="43"/>
        <v>2.8970651535488003</v>
      </c>
      <c r="I179" s="34">
        <f t="shared" si="43"/>
        <v>3.476195329276649</v>
      </c>
      <c r="J179" s="34">
        <f t="shared" si="43"/>
        <v>4.022414515250563</v>
      </c>
      <c r="K179" s="34">
        <f t="shared" si="43"/>
        <v>3.9333432213349977</v>
      </c>
      <c r="L179" s="34">
        <f t="shared" si="43"/>
        <v>4.3362743987067525</v>
      </c>
      <c r="M179" s="34">
        <f t="shared" si="43"/>
        <v>4.197051197873412</v>
      </c>
      <c r="N179" s="34">
        <f t="shared" si="43"/>
        <v>3.858831431900171</v>
      </c>
      <c r="O179" s="34">
        <f t="shared" si="43"/>
        <v>3.4731607906411264</v>
      </c>
      <c r="P179" s="34">
        <f t="shared" si="43"/>
        <v>3.724905041345297</v>
      </c>
      <c r="Q179" s="34">
        <f t="shared" si="43"/>
        <v>3.171469034714642</v>
      </c>
      <c r="R179" s="34">
        <f t="shared" si="43"/>
        <v>3.558350110822852</v>
      </c>
      <c r="S179" s="34">
        <f t="shared" si="43"/>
        <v>3.604465251956432</v>
      </c>
      <c r="T179" s="34">
        <f t="shared" si="43"/>
        <v>3.689286240237482</v>
      </c>
      <c r="U179" s="34">
        <f t="shared" si="43"/>
        <v>3.7955176132213193</v>
      </c>
      <c r="V179" s="34">
        <f t="shared" si="43"/>
        <v>4.385370227805448</v>
      </c>
      <c r="W179" s="34">
        <f t="shared" si="43"/>
        <v>4.16110060878023</v>
      </c>
      <c r="X179" s="34">
        <f t="shared" si="43"/>
        <v>3.9582889153853573</v>
      </c>
      <c r="Y179" s="34">
        <f t="shared" si="43"/>
        <v>4.085200637468744</v>
      </c>
      <c r="Z179" s="34">
        <f t="shared" si="43"/>
        <v>4.169360831703134</v>
      </c>
      <c r="AA179" s="34">
        <f t="shared" si="43"/>
        <v>4.280686631330079</v>
      </c>
      <c r="AB179" s="34">
        <f t="shared" si="43"/>
        <v>4.554297936300538</v>
      </c>
      <c r="AC179" s="34">
        <f t="shared" si="44"/>
        <v>4.138692900929405</v>
      </c>
    </row>
    <row r="180" spans="1:29" ht="15" customHeight="1">
      <c r="A180" s="23" t="s">
        <v>10</v>
      </c>
      <c r="B180" s="34">
        <f t="shared" si="43"/>
        <v>3.0097081791553255</v>
      </c>
      <c r="C180" s="34">
        <f t="shared" si="43"/>
        <v>0</v>
      </c>
      <c r="D180" s="34">
        <f t="shared" si="43"/>
        <v>0</v>
      </c>
      <c r="E180" s="34">
        <f t="shared" si="43"/>
        <v>0</v>
      </c>
      <c r="F180" s="34">
        <f t="shared" si="43"/>
        <v>0</v>
      </c>
      <c r="G180" s="34">
        <f t="shared" si="43"/>
        <v>0.8172115623038085</v>
      </c>
      <c r="H180" s="34">
        <f t="shared" si="43"/>
        <v>0.37026051131529986</v>
      </c>
      <c r="I180" s="34">
        <f t="shared" si="43"/>
        <v>0.10576019907735802</v>
      </c>
      <c r="J180" s="34">
        <f t="shared" si="43"/>
        <v>0.03854665196513405</v>
      </c>
      <c r="K180" s="34">
        <f t="shared" si="43"/>
        <v>0.5447001368288305</v>
      </c>
      <c r="L180" s="34">
        <f t="shared" si="43"/>
        <v>0.0986313385115062</v>
      </c>
      <c r="M180" s="34">
        <f t="shared" si="43"/>
        <v>0.08679512647400392</v>
      </c>
      <c r="N180" s="34">
        <f t="shared" si="43"/>
        <v>2.6522383449968294</v>
      </c>
      <c r="O180" s="34">
        <f t="shared" si="43"/>
        <v>0.005669884731243414</v>
      </c>
      <c r="P180" s="34">
        <f t="shared" si="43"/>
        <v>0.841206951783181</v>
      </c>
      <c r="Q180" s="34">
        <f t="shared" si="43"/>
        <v>1.7600498589391234</v>
      </c>
      <c r="R180" s="34">
        <f t="shared" si="43"/>
        <v>0.014846808484703196</v>
      </c>
      <c r="S180" s="34">
        <f t="shared" si="43"/>
        <v>0.5571525423814161</v>
      </c>
      <c r="T180" s="34">
        <f t="shared" si="43"/>
        <v>0</v>
      </c>
      <c r="U180" s="34">
        <f t="shared" si="43"/>
        <v>0.1517046919845174</v>
      </c>
      <c r="V180" s="34">
        <f t="shared" si="43"/>
        <v>0</v>
      </c>
      <c r="W180" s="34">
        <f t="shared" si="43"/>
        <v>0.3860020871515004</v>
      </c>
      <c r="X180" s="34">
        <f t="shared" si="43"/>
        <v>0.500699116418524</v>
      </c>
      <c r="Y180" s="34">
        <f t="shared" si="43"/>
        <v>0.2689729490419578</v>
      </c>
      <c r="Z180" s="34">
        <f t="shared" si="43"/>
        <v>0.6366649977208036</v>
      </c>
      <c r="AA180" s="34">
        <f t="shared" si="43"/>
        <v>0.426926466154673</v>
      </c>
      <c r="AB180" s="34">
        <f t="shared" si="43"/>
        <v>0.21821975231148508</v>
      </c>
      <c r="AC180" s="34">
        <f t="shared" si="44"/>
        <v>1.0069533979302616</v>
      </c>
    </row>
    <row r="181" spans="1:29" ht="15" customHeight="1">
      <c r="A181" s="23" t="s">
        <v>11</v>
      </c>
      <c r="B181" s="34">
        <f t="shared" si="43"/>
        <v>0.43735721150249474</v>
      </c>
      <c r="C181" s="34">
        <f t="shared" si="43"/>
        <v>0</v>
      </c>
      <c r="D181" s="34">
        <f t="shared" si="43"/>
        <v>0.002212721999365417</v>
      </c>
      <c r="E181" s="34">
        <f t="shared" si="43"/>
        <v>0</v>
      </c>
      <c r="F181" s="34">
        <f t="shared" si="43"/>
        <v>0</v>
      </c>
      <c r="G181" s="34">
        <f t="shared" si="43"/>
        <v>0</v>
      </c>
      <c r="H181" s="34">
        <f t="shared" si="43"/>
        <v>0</v>
      </c>
      <c r="I181" s="34">
        <f t="shared" si="43"/>
        <v>0</v>
      </c>
      <c r="J181" s="34">
        <f t="shared" si="43"/>
        <v>0</v>
      </c>
      <c r="K181" s="34">
        <f t="shared" si="43"/>
        <v>0.15820951616966264</v>
      </c>
      <c r="L181" s="34">
        <f t="shared" si="43"/>
        <v>0.8731923043555382</v>
      </c>
      <c r="M181" s="34">
        <f t="shared" si="43"/>
        <v>1.061841229445501</v>
      </c>
      <c r="N181" s="34">
        <f t="shared" si="43"/>
        <v>1.112212973641073</v>
      </c>
      <c r="O181" s="34">
        <f t="shared" si="43"/>
        <v>1.4968495690482613</v>
      </c>
      <c r="P181" s="34">
        <f t="shared" si="43"/>
        <v>0.6072425555582935</v>
      </c>
      <c r="Q181" s="34">
        <f t="shared" si="43"/>
        <v>0</v>
      </c>
      <c r="R181" s="34">
        <f t="shared" si="43"/>
        <v>0</v>
      </c>
      <c r="S181" s="34">
        <f t="shared" si="43"/>
        <v>0</v>
      </c>
      <c r="T181" s="34">
        <f t="shared" si="43"/>
        <v>0</v>
      </c>
      <c r="U181" s="34">
        <f t="shared" si="43"/>
        <v>0</v>
      </c>
      <c r="V181" s="34">
        <f t="shared" si="43"/>
        <v>0</v>
      </c>
      <c r="W181" s="34">
        <f t="shared" si="43"/>
        <v>0</v>
      </c>
      <c r="X181" s="34"/>
      <c r="Y181" s="34">
        <f t="shared" si="43"/>
        <v>0.18753423318167925</v>
      </c>
      <c r="Z181" s="34">
        <f t="shared" si="43"/>
        <v>0.29930848784004677</v>
      </c>
      <c r="AA181" s="34">
        <f t="shared" si="43"/>
        <v>0.08064276504022183</v>
      </c>
      <c r="AB181" s="34">
        <f t="shared" si="43"/>
        <v>0.10094487140567943</v>
      </c>
      <c r="AC181" s="34">
        <f t="shared" si="44"/>
        <v>0.3888570298596006</v>
      </c>
    </row>
    <row r="182" spans="1:29" ht="15" customHeight="1">
      <c r="A182" s="23" t="s">
        <v>12</v>
      </c>
      <c r="B182" s="34">
        <f t="shared" si="43"/>
        <v>0</v>
      </c>
      <c r="C182" s="34">
        <f t="shared" si="43"/>
        <v>0</v>
      </c>
      <c r="D182" s="34">
        <f t="shared" si="43"/>
        <v>0</v>
      </c>
      <c r="E182" s="34">
        <f t="shared" si="43"/>
        <v>0</v>
      </c>
      <c r="F182" s="34">
        <f t="shared" si="43"/>
        <v>0</v>
      </c>
      <c r="G182" s="34">
        <f t="shared" si="43"/>
        <v>0</v>
      </c>
      <c r="H182" s="34">
        <f t="shared" si="43"/>
        <v>0</v>
      </c>
      <c r="I182" s="34">
        <f t="shared" si="43"/>
        <v>0</v>
      </c>
      <c r="J182" s="34">
        <f t="shared" si="43"/>
        <v>0</v>
      </c>
      <c r="K182" s="34">
        <f t="shared" si="43"/>
        <v>0</v>
      </c>
      <c r="L182" s="34">
        <f t="shared" si="43"/>
        <v>0</v>
      </c>
      <c r="M182" s="34">
        <f t="shared" si="43"/>
        <v>0</v>
      </c>
      <c r="N182" s="34">
        <f t="shared" si="43"/>
        <v>0</v>
      </c>
      <c r="O182" s="34">
        <f t="shared" si="43"/>
        <v>0</v>
      </c>
      <c r="P182" s="34">
        <f t="shared" si="43"/>
        <v>0</v>
      </c>
      <c r="Q182" s="34">
        <f aca="true" t="shared" si="45" ref="Q182:X182">Q16/Q$166*100</f>
        <v>3.500627732835928</v>
      </c>
      <c r="R182" s="34">
        <f t="shared" si="45"/>
        <v>5.08265495391354</v>
      </c>
      <c r="S182" s="34">
        <f t="shared" si="45"/>
        <v>4.571788755118819</v>
      </c>
      <c r="T182" s="34">
        <f t="shared" si="45"/>
        <v>6.82306788933404</v>
      </c>
      <c r="U182" s="34">
        <f t="shared" si="45"/>
        <v>5.956473347555032</v>
      </c>
      <c r="V182" s="34">
        <f t="shared" si="45"/>
        <v>6.784106094281994</v>
      </c>
      <c r="W182" s="34">
        <f t="shared" si="45"/>
        <v>6.613133628843074</v>
      </c>
      <c r="X182" s="34">
        <f t="shared" si="45"/>
        <v>6.599791507540119</v>
      </c>
      <c r="Y182" s="34">
        <f aca="true" t="shared" si="46" ref="Y182:AB184">Y16/Y$166*100</f>
        <v>6.656418262957862</v>
      </c>
      <c r="Z182" s="34">
        <f t="shared" si="46"/>
        <v>6.390863582687947</v>
      </c>
      <c r="AA182" s="34">
        <f t="shared" si="46"/>
        <v>6.875837188908054</v>
      </c>
      <c r="AB182" s="34">
        <f t="shared" si="46"/>
        <v>6.519090504341571</v>
      </c>
      <c r="AC182" s="34">
        <f t="shared" si="44"/>
        <v>6.530963021554282</v>
      </c>
    </row>
    <row r="183" spans="1:29" ht="15" customHeight="1">
      <c r="A183" s="23" t="s">
        <v>13</v>
      </c>
      <c r="B183" s="34">
        <f aca="true" t="shared" si="47" ref="B183:W184">B17/B$166*100</f>
        <v>0</v>
      </c>
      <c r="C183" s="34">
        <f t="shared" si="47"/>
        <v>0</v>
      </c>
      <c r="D183" s="34">
        <f t="shared" si="47"/>
        <v>0</v>
      </c>
      <c r="E183" s="34">
        <f t="shared" si="47"/>
        <v>0</v>
      </c>
      <c r="F183" s="34">
        <f t="shared" si="47"/>
        <v>0</v>
      </c>
      <c r="G183" s="34">
        <f t="shared" si="47"/>
        <v>0</v>
      </c>
      <c r="H183" s="34">
        <f t="shared" si="47"/>
        <v>0</v>
      </c>
      <c r="I183" s="34">
        <f t="shared" si="47"/>
        <v>0.6863906959987474</v>
      </c>
      <c r="J183" s="34">
        <f t="shared" si="47"/>
        <v>0.4063322286922963</v>
      </c>
      <c r="K183" s="34">
        <f t="shared" si="47"/>
        <v>0</v>
      </c>
      <c r="L183" s="34">
        <f t="shared" si="47"/>
        <v>0</v>
      </c>
      <c r="M183" s="34">
        <f t="shared" si="47"/>
        <v>0</v>
      </c>
      <c r="N183" s="34">
        <f t="shared" si="47"/>
        <v>0</v>
      </c>
      <c r="O183" s="34">
        <f t="shared" si="47"/>
        <v>0</v>
      </c>
      <c r="P183" s="34">
        <f t="shared" si="47"/>
        <v>0</v>
      </c>
      <c r="Q183" s="34">
        <f t="shared" si="47"/>
        <v>0</v>
      </c>
      <c r="R183" s="34">
        <f t="shared" si="47"/>
        <v>0.0007313698760937535</v>
      </c>
      <c r="S183" s="34">
        <f t="shared" si="47"/>
        <v>0.08012676359620326</v>
      </c>
      <c r="T183" s="34">
        <f t="shared" si="47"/>
        <v>0.02231442691979511</v>
      </c>
      <c r="U183" s="34">
        <f t="shared" si="47"/>
        <v>0.14071746790951056</v>
      </c>
      <c r="V183" s="34">
        <f t="shared" si="47"/>
        <v>0.1124250382291864</v>
      </c>
      <c r="W183" s="34">
        <f t="shared" si="47"/>
        <v>0.024771599431338744</v>
      </c>
      <c r="X183" s="34">
        <f>X17/X$166*100</f>
        <v>0.09062673334385819</v>
      </c>
      <c r="Y183" s="34">
        <f t="shared" si="46"/>
        <v>0.09798723056211875</v>
      </c>
      <c r="Z183" s="34">
        <f t="shared" si="46"/>
        <v>0.08859539648049206</v>
      </c>
      <c r="AA183" s="34">
        <v>0</v>
      </c>
      <c r="AB183" s="34">
        <f>AB17/AB$166*100</f>
        <v>0</v>
      </c>
      <c r="AC183" s="34">
        <f t="shared" si="44"/>
        <v>0</v>
      </c>
    </row>
    <row r="184" spans="1:29" ht="15" customHeight="1">
      <c r="A184" s="23" t="s">
        <v>14</v>
      </c>
      <c r="B184" s="34">
        <f t="shared" si="47"/>
        <v>0.0402829010594403</v>
      </c>
      <c r="C184" s="34">
        <f t="shared" si="47"/>
        <v>0</v>
      </c>
      <c r="D184" s="34">
        <f t="shared" si="47"/>
        <v>0</v>
      </c>
      <c r="E184" s="34">
        <f t="shared" si="47"/>
        <v>0</v>
      </c>
      <c r="F184" s="34">
        <f t="shared" si="47"/>
        <v>0</v>
      </c>
      <c r="G184" s="34">
        <f t="shared" si="47"/>
        <v>0</v>
      </c>
      <c r="H184" s="34">
        <f t="shared" si="47"/>
        <v>0</v>
      </c>
      <c r="I184" s="34">
        <f t="shared" si="47"/>
        <v>0</v>
      </c>
      <c r="J184" s="34">
        <f t="shared" si="47"/>
        <v>0.2063508804629256</v>
      </c>
      <c r="K184" s="34">
        <f t="shared" si="47"/>
        <v>0.12082939938025622</v>
      </c>
      <c r="L184" s="34">
        <f t="shared" si="47"/>
        <v>0</v>
      </c>
      <c r="M184" s="34">
        <f t="shared" si="47"/>
        <v>0</v>
      </c>
      <c r="N184" s="34">
        <f t="shared" si="47"/>
        <v>0</v>
      </c>
      <c r="O184" s="34">
        <f t="shared" si="47"/>
        <v>0</v>
      </c>
      <c r="P184" s="34">
        <f t="shared" si="47"/>
        <v>0</v>
      </c>
      <c r="Q184" s="34">
        <f t="shared" si="47"/>
        <v>0</v>
      </c>
      <c r="R184" s="34">
        <f t="shared" si="47"/>
        <v>0</v>
      </c>
      <c r="S184" s="34">
        <f t="shared" si="47"/>
        <v>0</v>
      </c>
      <c r="T184" s="34">
        <f t="shared" si="47"/>
        <v>0</v>
      </c>
      <c r="U184" s="34">
        <f t="shared" si="47"/>
        <v>0</v>
      </c>
      <c r="V184" s="34">
        <f t="shared" si="47"/>
        <v>0</v>
      </c>
      <c r="W184" s="34">
        <f t="shared" si="47"/>
        <v>0</v>
      </c>
      <c r="X184" s="34">
        <f>X18/X$166*100</f>
        <v>0.22077026752637774</v>
      </c>
      <c r="Y184" s="34">
        <f t="shared" si="46"/>
        <v>0.14277896513650537</v>
      </c>
      <c r="Z184" s="34">
        <f t="shared" si="46"/>
        <v>0.2054915769044917</v>
      </c>
      <c r="AA184" s="34">
        <f>AA18/AA$166*100</f>
        <v>0.3209140154394018</v>
      </c>
      <c r="AB184" s="34">
        <f>AB18/AB$166*100</f>
        <v>0.9417923857651023</v>
      </c>
      <c r="AC184" s="34">
        <f t="shared" si="44"/>
        <v>0.6554495418891306</v>
      </c>
    </row>
    <row r="185" spans="1:29" ht="15" customHeight="1">
      <c r="A185" s="2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5"/>
      <c r="AC185" s="34"/>
    </row>
    <row r="186" spans="1:29" s="11" customFormat="1" ht="15" customHeight="1">
      <c r="A186" s="9" t="s">
        <v>20</v>
      </c>
      <c r="B186" s="33">
        <f aca="true" t="shared" si="48" ref="B186:AC186">B20/B$166*100</f>
        <v>6.882621381012943</v>
      </c>
      <c r="C186" s="33">
        <f t="shared" si="48"/>
        <v>6.983378835211368</v>
      </c>
      <c r="D186" s="33">
        <f t="shared" si="48"/>
        <v>5.266278358489693</v>
      </c>
      <c r="E186" s="33">
        <f t="shared" si="48"/>
        <v>5.6145448551898625</v>
      </c>
      <c r="F186" s="33">
        <f t="shared" si="48"/>
        <v>5.611071563118714</v>
      </c>
      <c r="G186" s="33">
        <f t="shared" si="48"/>
        <v>5.129070890069482</v>
      </c>
      <c r="H186" s="33">
        <f t="shared" si="48"/>
        <v>3.9299232286790136</v>
      </c>
      <c r="I186" s="33">
        <f t="shared" si="48"/>
        <v>4.5618132668256886</v>
      </c>
      <c r="J186" s="33">
        <f t="shared" si="48"/>
        <v>4.907010759065819</v>
      </c>
      <c r="K186" s="33">
        <f t="shared" si="48"/>
        <v>4.82930461673954</v>
      </c>
      <c r="L186" s="33">
        <f t="shared" si="48"/>
        <v>5.440982793788867</v>
      </c>
      <c r="M186" s="33">
        <f t="shared" si="48"/>
        <v>5.551931569346869</v>
      </c>
      <c r="N186" s="33">
        <f t="shared" si="48"/>
        <v>7.880946249935064</v>
      </c>
      <c r="O186" s="33">
        <f t="shared" si="48"/>
        <v>8.67976734032997</v>
      </c>
      <c r="P186" s="33">
        <f t="shared" si="48"/>
        <v>9.31342868508225</v>
      </c>
      <c r="Q186" s="33">
        <f t="shared" si="48"/>
        <v>8.618962227568446</v>
      </c>
      <c r="R186" s="33">
        <f t="shared" si="48"/>
        <v>8.842554349923917</v>
      </c>
      <c r="S186" s="33">
        <f t="shared" si="48"/>
        <v>9.078482793487163</v>
      </c>
      <c r="T186" s="33">
        <f t="shared" si="48"/>
        <v>10.965552499309055</v>
      </c>
      <c r="U186" s="33">
        <f t="shared" si="48"/>
        <v>10.38384126418138</v>
      </c>
      <c r="V186" s="33">
        <f t="shared" si="48"/>
        <v>11.723474982971748</v>
      </c>
      <c r="W186" s="33">
        <f t="shared" si="48"/>
        <v>11.796480789916398</v>
      </c>
      <c r="X186" s="33">
        <f t="shared" si="48"/>
        <v>11.944845289775722</v>
      </c>
      <c r="Y186" s="33">
        <f t="shared" si="48"/>
        <v>12.066344833674293</v>
      </c>
      <c r="Z186" s="33">
        <f t="shared" si="48"/>
        <v>12.604948941766839</v>
      </c>
      <c r="AA186" s="33">
        <f t="shared" si="48"/>
        <v>12.843596376460587</v>
      </c>
      <c r="AB186" s="33">
        <f t="shared" si="48"/>
        <v>13.498887608802654</v>
      </c>
      <c r="AC186" s="33">
        <f t="shared" si="48"/>
        <v>13.857570199723156</v>
      </c>
    </row>
    <row r="187" spans="1:29" ht="15" customHeight="1">
      <c r="A187" s="23" t="s">
        <v>28</v>
      </c>
      <c r="B187" s="34">
        <f aca="true" t="shared" si="49" ref="B187:AC187">B21/B$166*100</f>
        <v>3.3837636889929854</v>
      </c>
      <c r="C187" s="34">
        <f t="shared" si="49"/>
        <v>3.058127573723118</v>
      </c>
      <c r="D187" s="34">
        <f t="shared" si="49"/>
        <v>2.4273560333038624</v>
      </c>
      <c r="E187" s="34">
        <f t="shared" si="49"/>
        <v>2.733180193435534</v>
      </c>
      <c r="F187" s="34">
        <f t="shared" si="49"/>
        <v>2.432456952078302</v>
      </c>
      <c r="G187" s="34">
        <f t="shared" si="49"/>
        <v>2.241132806111413</v>
      </c>
      <c r="H187" s="34">
        <f t="shared" si="49"/>
        <v>1.9662024337474</v>
      </c>
      <c r="I187" s="34">
        <f t="shared" si="49"/>
        <v>2.294856240244792</v>
      </c>
      <c r="J187" s="34">
        <f t="shared" si="49"/>
        <v>2.488839810500949</v>
      </c>
      <c r="K187" s="34">
        <f t="shared" si="49"/>
        <v>2.9222304189739075</v>
      </c>
      <c r="L187" s="34">
        <f t="shared" si="49"/>
        <v>2.4833868147652467</v>
      </c>
      <c r="M187" s="34">
        <f t="shared" si="49"/>
        <v>2.8356770304411345</v>
      </c>
      <c r="N187" s="34">
        <f t="shared" si="49"/>
        <v>2.7282139225878845</v>
      </c>
      <c r="O187" s="34">
        <f t="shared" si="49"/>
        <v>2.536706428758303</v>
      </c>
      <c r="P187" s="34">
        <f t="shared" si="49"/>
        <v>2.3837643875416124</v>
      </c>
      <c r="Q187" s="34">
        <f t="shared" si="49"/>
        <v>2.018203530646118</v>
      </c>
      <c r="R187" s="34">
        <f t="shared" si="49"/>
        <v>1.946516546227655</v>
      </c>
      <c r="S187" s="34">
        <f t="shared" si="49"/>
        <v>1.7636449846357551</v>
      </c>
      <c r="T187" s="34">
        <f t="shared" si="49"/>
        <v>1.9814660460215339</v>
      </c>
      <c r="U187" s="34">
        <f t="shared" si="49"/>
        <v>1.6885878407879376</v>
      </c>
      <c r="V187" s="34">
        <f t="shared" si="49"/>
        <v>1.5380061240879257</v>
      </c>
      <c r="W187" s="34">
        <f t="shared" si="49"/>
        <v>1.6384559799159342</v>
      </c>
      <c r="X187" s="34">
        <f t="shared" si="49"/>
        <v>1.6567658870399522</v>
      </c>
      <c r="Y187" s="34">
        <f t="shared" si="49"/>
        <v>1.7601172749883134</v>
      </c>
      <c r="Z187" s="34">
        <f t="shared" si="49"/>
        <v>1.3737577865561421</v>
      </c>
      <c r="AA187" s="34">
        <f t="shared" si="49"/>
        <v>1.5563064084862621</v>
      </c>
      <c r="AB187" s="34">
        <f t="shared" si="49"/>
        <v>1.4371241272705408</v>
      </c>
      <c r="AC187" s="34">
        <f t="shared" si="49"/>
        <v>1.456397567727902</v>
      </c>
    </row>
    <row r="188" spans="1:29" ht="15" customHeight="1">
      <c r="A188" s="24" t="s">
        <v>25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>
        <f aca="true" t="shared" si="50" ref="X188:AC201">X22/X$166*100</f>
        <v>1.0739348968982962</v>
      </c>
      <c r="Y188" s="34">
        <f t="shared" si="50"/>
        <v>1.1482435836818168</v>
      </c>
      <c r="Z188" s="34">
        <f t="shared" si="50"/>
        <v>0.7516461913898426</v>
      </c>
      <c r="AA188" s="34">
        <f t="shared" si="50"/>
        <v>1.1040973478778249</v>
      </c>
      <c r="AB188" s="34">
        <f t="shared" si="50"/>
        <v>1.0029090703019776</v>
      </c>
      <c r="AC188" s="34">
        <f t="shared" si="50"/>
        <v>0.974426207896645</v>
      </c>
    </row>
    <row r="189" spans="1:29" ht="15" customHeight="1">
      <c r="A189" s="24" t="s">
        <v>26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>
        <f t="shared" si="50"/>
        <v>0.14052880743062868</v>
      </c>
      <c r="Y189" s="34">
        <f t="shared" si="50"/>
        <v>0.13018754234131327</v>
      </c>
      <c r="Z189" s="34">
        <f t="shared" si="50"/>
        <v>0.1343059356044063</v>
      </c>
      <c r="AA189" s="34">
        <f t="shared" si="50"/>
        <v>0.12062043744891432</v>
      </c>
      <c r="AB189" s="34">
        <f t="shared" si="50"/>
        <v>0.11220514081923273</v>
      </c>
      <c r="AC189" s="34">
        <f t="shared" si="50"/>
        <v>0.1029121349943972</v>
      </c>
    </row>
    <row r="190" spans="1:29" ht="15" customHeight="1">
      <c r="A190" s="24" t="s">
        <v>27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>
        <f t="shared" si="50"/>
        <v>0.4423021827110271</v>
      </c>
      <c r="Y190" s="34">
        <f t="shared" si="50"/>
        <v>0.48168614896518336</v>
      </c>
      <c r="Z190" s="34">
        <f t="shared" si="50"/>
        <v>0.4878056595618932</v>
      </c>
      <c r="AA190" s="34">
        <f t="shared" si="50"/>
        <v>0.331588623159523</v>
      </c>
      <c r="AB190" s="34">
        <f t="shared" si="50"/>
        <v>0.32200991614933044</v>
      </c>
      <c r="AC190" s="34">
        <f t="shared" si="50"/>
        <v>0.3790592248368598</v>
      </c>
    </row>
    <row r="191" spans="1:29" ht="15" customHeight="1">
      <c r="A191" s="23" t="s">
        <v>17</v>
      </c>
      <c r="B191" s="34">
        <f aca="true" t="shared" si="51" ref="B191:W191">B25/B$166*100</f>
        <v>0.5927341155889072</v>
      </c>
      <c r="C191" s="34">
        <f t="shared" si="51"/>
        <v>1.002723276798362</v>
      </c>
      <c r="D191" s="34">
        <f t="shared" si="51"/>
        <v>0.7191346497937605</v>
      </c>
      <c r="E191" s="34">
        <f t="shared" si="51"/>
        <v>0.4994365413707502</v>
      </c>
      <c r="F191" s="34">
        <f t="shared" si="51"/>
        <v>0.42455264745962673</v>
      </c>
      <c r="G191" s="34">
        <f t="shared" si="51"/>
        <v>0.8013843532211008</v>
      </c>
      <c r="H191" s="34">
        <f t="shared" si="51"/>
        <v>0.7062744069727502</v>
      </c>
      <c r="I191" s="34">
        <f t="shared" si="51"/>
        <v>0.44522008750667047</v>
      </c>
      <c r="J191" s="34">
        <f t="shared" si="51"/>
        <v>0.5013810243499132</v>
      </c>
      <c r="K191" s="34">
        <f t="shared" si="51"/>
        <v>0.188148021676483</v>
      </c>
      <c r="L191" s="34">
        <f t="shared" si="51"/>
        <v>0.14828060880971364</v>
      </c>
      <c r="M191" s="34">
        <f t="shared" si="51"/>
        <v>0.2665096097571604</v>
      </c>
      <c r="N191" s="34">
        <f t="shared" si="51"/>
        <v>0.808165908501911</v>
      </c>
      <c r="O191" s="34">
        <f t="shared" si="51"/>
        <v>0.17631721547100948</v>
      </c>
      <c r="P191" s="34">
        <f t="shared" si="51"/>
        <v>0.31099912815223424</v>
      </c>
      <c r="Q191" s="34">
        <f t="shared" si="51"/>
        <v>0.18297449114452086</v>
      </c>
      <c r="R191" s="34">
        <f t="shared" si="51"/>
        <v>0.1533763893488167</v>
      </c>
      <c r="S191" s="34">
        <f t="shared" si="51"/>
        <v>0.19749218412218483</v>
      </c>
      <c r="T191" s="34">
        <f t="shared" si="51"/>
        <v>0.2560151860835191</v>
      </c>
      <c r="U191" s="34">
        <f t="shared" si="51"/>
        <v>0.1860076503827848</v>
      </c>
      <c r="V191" s="34">
        <f t="shared" si="51"/>
        <v>0.2920098589537005</v>
      </c>
      <c r="W191" s="34">
        <f t="shared" si="51"/>
        <v>0.37278665563489993</v>
      </c>
      <c r="X191" s="34">
        <f t="shared" si="50"/>
        <v>0.4923917875238508</v>
      </c>
      <c r="Y191" s="34">
        <f t="shared" si="50"/>
        <v>0.7677151373413434</v>
      </c>
      <c r="Z191" s="34">
        <f t="shared" si="50"/>
        <v>0.520640296109587</v>
      </c>
      <c r="AA191" s="34">
        <f t="shared" si="50"/>
        <v>0.6560298801231049</v>
      </c>
      <c r="AB191" s="34">
        <f t="shared" si="50"/>
        <v>1.2594396514558122</v>
      </c>
      <c r="AC191" s="34">
        <f t="shared" si="50"/>
        <v>0.7762423373541626</v>
      </c>
    </row>
    <row r="192" spans="1:29" ht="15" customHeight="1">
      <c r="A192" s="25" t="s">
        <v>32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>
        <f t="shared" si="50"/>
        <v>0.11990603695834444</v>
      </c>
      <c r="Y192" s="34">
        <f t="shared" si="50"/>
        <v>0.14641183075646244</v>
      </c>
      <c r="Z192" s="34">
        <f t="shared" si="50"/>
        <v>0.0908982306836706</v>
      </c>
      <c r="AA192" s="34">
        <f t="shared" si="50"/>
        <v>0.09051141286380701</v>
      </c>
      <c r="AB192" s="34">
        <f t="shared" si="50"/>
        <v>0.0700755160302102</v>
      </c>
      <c r="AC192" s="34">
        <f t="shared" si="50"/>
        <v>0.06739338211060576</v>
      </c>
    </row>
    <row r="193" spans="1:29" ht="15" customHeight="1">
      <c r="A193" s="25" t="s">
        <v>29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>
        <f t="shared" si="50"/>
        <v>0.37248575056550637</v>
      </c>
      <c r="Y193" s="34">
        <f t="shared" si="50"/>
        <v>0.6213033065848809</v>
      </c>
      <c r="Z193" s="34">
        <f t="shared" si="50"/>
        <v>0.4297420654259163</v>
      </c>
      <c r="AA193" s="34">
        <f t="shared" si="50"/>
        <v>0.5655184672592979</v>
      </c>
      <c r="AB193" s="34">
        <f t="shared" si="50"/>
        <v>1.189364135425602</v>
      </c>
      <c r="AC193" s="34">
        <f t="shared" si="50"/>
        <v>0.7088489552435568</v>
      </c>
    </row>
    <row r="194" spans="1:29" ht="15" customHeight="1">
      <c r="A194" s="23" t="s">
        <v>18</v>
      </c>
      <c r="B194" s="34">
        <f aca="true" t="shared" si="52" ref="B194:W194">B28/B$166*100</f>
        <v>1.8472587485829053</v>
      </c>
      <c r="C194" s="34">
        <f t="shared" si="52"/>
        <v>2.551413319967362</v>
      </c>
      <c r="D194" s="34">
        <f t="shared" si="52"/>
        <v>1.8586864794669502</v>
      </c>
      <c r="E194" s="34">
        <f t="shared" si="52"/>
        <v>1.380310880821359</v>
      </c>
      <c r="F194" s="34">
        <f t="shared" si="52"/>
        <v>1.6880009069336663</v>
      </c>
      <c r="G194" s="34">
        <f t="shared" si="52"/>
        <v>1.3094377647760187</v>
      </c>
      <c r="H194" s="34">
        <f t="shared" si="52"/>
        <v>1.1219489086169374</v>
      </c>
      <c r="I194" s="34">
        <f t="shared" si="52"/>
        <v>1.153439875367963</v>
      </c>
      <c r="J194" s="34">
        <f t="shared" si="52"/>
        <v>1.1803951243511208</v>
      </c>
      <c r="K194" s="34">
        <f t="shared" si="52"/>
        <v>1.6059255238385497</v>
      </c>
      <c r="L194" s="34">
        <f t="shared" si="52"/>
        <v>2.2797907724968507</v>
      </c>
      <c r="M194" s="34">
        <f t="shared" si="52"/>
        <v>2.0359898159023646</v>
      </c>
      <c r="N194" s="34">
        <f t="shared" si="52"/>
        <v>3.949654713549576</v>
      </c>
      <c r="O194" s="34">
        <f t="shared" si="52"/>
        <v>5.327699087877543</v>
      </c>
      <c r="P194" s="34">
        <f t="shared" si="52"/>
        <v>5.949275591900148</v>
      </c>
      <c r="Q194" s="34">
        <f t="shared" si="52"/>
        <v>4.980898249108857</v>
      </c>
      <c r="R194" s="34">
        <f t="shared" si="52"/>
        <v>6.090417632515079</v>
      </c>
      <c r="S194" s="34">
        <f t="shared" si="52"/>
        <v>6.458949906311435</v>
      </c>
      <c r="T194" s="34">
        <f t="shared" si="52"/>
        <v>7.952938211067377</v>
      </c>
      <c r="U194" s="34">
        <f t="shared" si="52"/>
        <v>8.081014033250137</v>
      </c>
      <c r="V194" s="34">
        <f t="shared" si="52"/>
        <v>9.248462487179667</v>
      </c>
      <c r="W194" s="34">
        <f t="shared" si="52"/>
        <v>9.254192305521999</v>
      </c>
      <c r="X194" s="34">
        <f t="shared" si="50"/>
        <v>8.978356349895012</v>
      </c>
      <c r="Y194" s="34">
        <f t="shared" si="50"/>
        <v>8.675684767292477</v>
      </c>
      <c r="Z194" s="34">
        <f t="shared" si="50"/>
        <v>9.280444129442845</v>
      </c>
      <c r="AA194" s="34">
        <f t="shared" si="50"/>
        <v>8.673680683573386</v>
      </c>
      <c r="AB194" s="34">
        <f t="shared" si="50"/>
        <v>9.093230308937127</v>
      </c>
      <c r="AC194" s="34">
        <f t="shared" si="50"/>
        <v>8.881157636279745</v>
      </c>
    </row>
    <row r="195" spans="1:29" ht="15" customHeight="1">
      <c r="A195" s="24" t="s">
        <v>30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>
        <f t="shared" si="50"/>
        <v>7.534288468073716</v>
      </c>
      <c r="Y195" s="34">
        <f t="shared" si="50"/>
        <v>6.9815373482985565</v>
      </c>
      <c r="Z195" s="34">
        <f t="shared" si="50"/>
        <v>7.751684773449035</v>
      </c>
      <c r="AA195" s="34">
        <f t="shared" si="50"/>
        <v>7.055628593317312</v>
      </c>
      <c r="AB195" s="34">
        <f t="shared" si="50"/>
        <v>7.492284088725</v>
      </c>
      <c r="AC195" s="34">
        <f t="shared" si="50"/>
        <v>7.2797762177839305</v>
      </c>
    </row>
    <row r="196" spans="1:29" ht="15" customHeight="1">
      <c r="A196" s="24" t="s">
        <v>31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>
        <f t="shared" si="50"/>
        <v>1.4440678818212962</v>
      </c>
      <c r="Y196" s="34">
        <f t="shared" si="50"/>
        <v>1.69414741899392</v>
      </c>
      <c r="Z196" s="34">
        <f t="shared" si="50"/>
        <v>1.5287593559938102</v>
      </c>
      <c r="AA196" s="34">
        <f t="shared" si="50"/>
        <v>1.6180520902560735</v>
      </c>
      <c r="AB196" s="34">
        <f t="shared" si="50"/>
        <v>1.6009462202121267</v>
      </c>
      <c r="AC196" s="34">
        <f t="shared" si="50"/>
        <v>1.6013814184958144</v>
      </c>
    </row>
    <row r="197" spans="1:29" ht="15" customHeight="1">
      <c r="A197" s="23" t="s">
        <v>15</v>
      </c>
      <c r="B197" s="34">
        <f aca="true" t="shared" si="53" ref="B197:W201">B31/B$166*100</f>
        <v>1.0416007273940993</v>
      </c>
      <c r="C197" s="34">
        <f t="shared" si="53"/>
        <v>0.36397784424709223</v>
      </c>
      <c r="D197" s="34">
        <f t="shared" si="53"/>
        <v>0.09735976797207835</v>
      </c>
      <c r="E197" s="34">
        <f t="shared" si="53"/>
        <v>0.42671638562171244</v>
      </c>
      <c r="F197" s="34">
        <f t="shared" si="53"/>
        <v>0.2756614384306995</v>
      </c>
      <c r="G197" s="34">
        <f t="shared" si="53"/>
        <v>0.34503315800302825</v>
      </c>
      <c r="H197" s="34">
        <f t="shared" si="53"/>
        <v>0.10720679684196349</v>
      </c>
      <c r="I197" s="34">
        <f t="shared" si="53"/>
        <v>0.22973076355876443</v>
      </c>
      <c r="J197" s="34">
        <f t="shared" si="53"/>
        <v>0.34950062643600893</v>
      </c>
      <c r="K197" s="34">
        <f t="shared" si="53"/>
        <v>0.11300065225059919</v>
      </c>
      <c r="L197" s="34">
        <f t="shared" si="53"/>
        <v>0.24910225719592022</v>
      </c>
      <c r="M197" s="34">
        <f t="shared" si="53"/>
        <v>0.17855299132304214</v>
      </c>
      <c r="N197" s="34">
        <f t="shared" si="53"/>
        <v>0.19814860764221262</v>
      </c>
      <c r="O197" s="34">
        <f t="shared" si="53"/>
        <v>0.46838107781268806</v>
      </c>
      <c r="P197" s="34">
        <f t="shared" si="53"/>
        <v>0.5331120271575298</v>
      </c>
      <c r="Q197" s="34">
        <f t="shared" si="53"/>
        <v>1.2635142403600075</v>
      </c>
      <c r="R197" s="34">
        <f t="shared" si="53"/>
        <v>0.6274015850410481</v>
      </c>
      <c r="S197" s="34">
        <f t="shared" si="53"/>
        <v>0.619240217807896</v>
      </c>
      <c r="T197" s="34">
        <f t="shared" si="53"/>
        <v>0.4560205336623585</v>
      </c>
      <c r="U197" s="34">
        <f t="shared" si="53"/>
        <v>0.32901140154214814</v>
      </c>
      <c r="V197" s="34">
        <f t="shared" si="53"/>
        <v>0.4212443153233202</v>
      </c>
      <c r="W197" s="34">
        <f t="shared" si="53"/>
        <v>0.25360654309249375</v>
      </c>
      <c r="X197" s="34">
        <f t="shared" si="50"/>
        <v>0.2495550206067222</v>
      </c>
      <c r="Y197" s="34">
        <f t="shared" si="50"/>
        <v>0.3161636312445286</v>
      </c>
      <c r="Z197" s="34">
        <f t="shared" si="50"/>
        <v>0.758867507083767</v>
      </c>
      <c r="AA197" s="34">
        <f t="shared" si="50"/>
        <v>0.5558239318323109</v>
      </c>
      <c r="AB197" s="34">
        <f t="shared" si="50"/>
        <v>0.41857244649132225</v>
      </c>
      <c r="AC197" s="34">
        <f t="shared" si="50"/>
        <v>1.017763166567794</v>
      </c>
    </row>
    <row r="198" spans="1:29" ht="15" customHeight="1">
      <c r="A198" s="23" t="s">
        <v>14</v>
      </c>
      <c r="B198" s="34">
        <f t="shared" si="53"/>
        <v>0.017264100454045844</v>
      </c>
      <c r="C198" s="34">
        <f t="shared" si="53"/>
        <v>0</v>
      </c>
      <c r="D198" s="34">
        <f t="shared" si="53"/>
        <v>0.16374142795304086</v>
      </c>
      <c r="E198" s="34">
        <f t="shared" si="53"/>
        <v>0.5749008539405065</v>
      </c>
      <c r="F198" s="34">
        <f t="shared" si="53"/>
        <v>0.7903996182164194</v>
      </c>
      <c r="G198" s="34">
        <f t="shared" si="53"/>
        <v>0.43208280795792076</v>
      </c>
      <c r="H198" s="34">
        <f t="shared" si="53"/>
        <v>0</v>
      </c>
      <c r="I198" s="34">
        <f t="shared" si="53"/>
        <v>0.438566300147499</v>
      </c>
      <c r="J198" s="34">
        <f t="shared" si="53"/>
        <v>0.38689417342782695</v>
      </c>
      <c r="K198" s="34">
        <f t="shared" si="53"/>
        <v>0</v>
      </c>
      <c r="L198" s="34">
        <f t="shared" si="53"/>
        <v>0.2144973830001545</v>
      </c>
      <c r="M198" s="34">
        <f t="shared" si="53"/>
        <v>0.13737282182807675</v>
      </c>
      <c r="N198" s="34">
        <f t="shared" si="53"/>
        <v>0.09570358549031098</v>
      </c>
      <c r="O198" s="34">
        <f t="shared" si="53"/>
        <v>0.08483767525006217</v>
      </c>
      <c r="P198" s="34">
        <f t="shared" si="53"/>
        <v>0.00759786579176802</v>
      </c>
      <c r="Q198" s="34">
        <f t="shared" si="53"/>
        <v>0.04493876593574933</v>
      </c>
      <c r="R198" s="34">
        <f t="shared" si="53"/>
        <v>0.024842196791317828</v>
      </c>
      <c r="S198" s="34">
        <f t="shared" si="53"/>
        <v>0.039155500609893076</v>
      </c>
      <c r="T198" s="34">
        <f t="shared" si="53"/>
        <v>0.31911252247426647</v>
      </c>
      <c r="U198" s="34">
        <f t="shared" si="53"/>
        <v>0</v>
      </c>
      <c r="V198" s="34">
        <f t="shared" si="53"/>
        <v>0.06616946593674526</v>
      </c>
      <c r="W198" s="34">
        <f t="shared" si="53"/>
        <v>0</v>
      </c>
      <c r="X198" s="34">
        <f t="shared" si="50"/>
        <v>0.17268559796000454</v>
      </c>
      <c r="Y198" s="34">
        <f t="shared" si="50"/>
        <v>0.2297139215228628</v>
      </c>
      <c r="Z198" s="34">
        <f t="shared" si="50"/>
        <v>0.3508286456199216</v>
      </c>
      <c r="AA198" s="34">
        <f t="shared" si="50"/>
        <v>1.0469580490077954</v>
      </c>
      <c r="AB198" s="34">
        <f t="shared" si="50"/>
        <v>0.7831997237171823</v>
      </c>
      <c r="AC198" s="34">
        <f t="shared" si="50"/>
        <v>1.118771010480522</v>
      </c>
    </row>
    <row r="199" spans="1:29" ht="15" customHeight="1">
      <c r="A199" s="23" t="s">
        <v>11</v>
      </c>
      <c r="B199" s="34">
        <f t="shared" si="53"/>
        <v>0</v>
      </c>
      <c r="C199" s="34">
        <f t="shared" si="53"/>
        <v>0.007136820475433182</v>
      </c>
      <c r="D199" s="34">
        <f t="shared" si="53"/>
        <v>0</v>
      </c>
      <c r="E199" s="34">
        <f t="shared" si="53"/>
        <v>0</v>
      </c>
      <c r="F199" s="34">
        <f t="shared" si="53"/>
        <v>0</v>
      </c>
      <c r="G199" s="34">
        <f t="shared" si="53"/>
        <v>0</v>
      </c>
      <c r="H199" s="34">
        <f t="shared" si="53"/>
        <v>0.02829068249996259</v>
      </c>
      <c r="I199" s="34">
        <f t="shared" si="53"/>
        <v>0</v>
      </c>
      <c r="J199" s="34">
        <f t="shared" si="53"/>
        <v>0</v>
      </c>
      <c r="K199" s="34">
        <f t="shared" si="53"/>
        <v>0</v>
      </c>
      <c r="L199" s="34">
        <f t="shared" si="53"/>
        <v>0.06592495752098078</v>
      </c>
      <c r="M199" s="34">
        <f t="shared" si="53"/>
        <v>0.0978293000950908</v>
      </c>
      <c r="N199" s="34">
        <f t="shared" si="53"/>
        <v>0.1010595121631698</v>
      </c>
      <c r="O199" s="34">
        <f t="shared" si="53"/>
        <v>0.08582585516036459</v>
      </c>
      <c r="P199" s="34">
        <f t="shared" si="53"/>
        <v>0.12867968453895917</v>
      </c>
      <c r="Q199" s="34">
        <f t="shared" si="53"/>
        <v>0.1284329503731927</v>
      </c>
      <c r="R199" s="34">
        <f t="shared" si="53"/>
        <v>0</v>
      </c>
      <c r="S199" s="34">
        <f t="shared" si="53"/>
        <v>0</v>
      </c>
      <c r="T199" s="34">
        <f t="shared" si="53"/>
        <v>0</v>
      </c>
      <c r="U199" s="34">
        <f t="shared" si="53"/>
        <v>0</v>
      </c>
      <c r="V199" s="34">
        <f t="shared" si="53"/>
        <v>0</v>
      </c>
      <c r="W199" s="34">
        <f t="shared" si="53"/>
        <v>0</v>
      </c>
      <c r="X199" s="34">
        <f t="shared" si="50"/>
        <v>0</v>
      </c>
      <c r="Y199" s="34">
        <f t="shared" si="50"/>
        <v>0</v>
      </c>
      <c r="Z199" s="34">
        <f t="shared" si="50"/>
        <v>0</v>
      </c>
      <c r="AA199" s="34">
        <f t="shared" si="50"/>
        <v>0</v>
      </c>
      <c r="AB199" s="34">
        <f t="shared" si="50"/>
        <v>0</v>
      </c>
      <c r="AC199" s="34">
        <f t="shared" si="50"/>
        <v>0</v>
      </c>
    </row>
    <row r="200" spans="1:29" ht="15" customHeight="1">
      <c r="A200" s="23" t="s">
        <v>22</v>
      </c>
      <c r="B200" s="34">
        <f t="shared" si="53"/>
        <v>0</v>
      </c>
      <c r="C200" s="34">
        <f t="shared" si="53"/>
        <v>0</v>
      </c>
      <c r="D200" s="34">
        <f t="shared" si="53"/>
        <v>0</v>
      </c>
      <c r="E200" s="34">
        <f t="shared" si="53"/>
        <v>0</v>
      </c>
      <c r="F200" s="34">
        <f t="shared" si="53"/>
        <v>0</v>
      </c>
      <c r="G200" s="34">
        <f t="shared" si="53"/>
        <v>0</v>
      </c>
      <c r="H200" s="34">
        <f t="shared" si="53"/>
        <v>0</v>
      </c>
      <c r="I200" s="34">
        <f t="shared" si="53"/>
        <v>0</v>
      </c>
      <c r="J200" s="34">
        <f t="shared" si="53"/>
        <v>0</v>
      </c>
      <c r="K200" s="34">
        <f t="shared" si="53"/>
        <v>0</v>
      </c>
      <c r="L200" s="34">
        <f t="shared" si="53"/>
        <v>0</v>
      </c>
      <c r="M200" s="34">
        <f t="shared" si="53"/>
        <v>0</v>
      </c>
      <c r="N200" s="34">
        <f t="shared" si="53"/>
        <v>0</v>
      </c>
      <c r="O200" s="34">
        <f t="shared" si="53"/>
        <v>0</v>
      </c>
      <c r="P200" s="34">
        <f t="shared" si="53"/>
        <v>0</v>
      </c>
      <c r="Q200" s="34">
        <f t="shared" si="53"/>
        <v>0</v>
      </c>
      <c r="R200" s="34">
        <f t="shared" si="53"/>
        <v>0</v>
      </c>
      <c r="S200" s="34">
        <f t="shared" si="53"/>
        <v>0</v>
      </c>
      <c r="T200" s="34">
        <f t="shared" si="53"/>
        <v>0</v>
      </c>
      <c r="U200" s="34">
        <f t="shared" si="53"/>
        <v>0.09922033821837305</v>
      </c>
      <c r="V200" s="34">
        <f t="shared" si="53"/>
        <v>0.15758273149039007</v>
      </c>
      <c r="W200" s="34">
        <f t="shared" si="53"/>
        <v>0.27743930575106956</v>
      </c>
      <c r="X200" s="34">
        <f t="shared" si="50"/>
        <v>0.27907482922021304</v>
      </c>
      <c r="Y200" s="34">
        <f t="shared" si="50"/>
        <v>0.31695010128476836</v>
      </c>
      <c r="Z200" s="34">
        <f t="shared" si="50"/>
        <v>0.32041057695457686</v>
      </c>
      <c r="AA200" s="34">
        <f t="shared" si="50"/>
        <v>0.354797423437728</v>
      </c>
      <c r="AB200" s="34">
        <f t="shared" si="50"/>
        <v>0.5064427561325848</v>
      </c>
      <c r="AC200" s="34">
        <f t="shared" si="50"/>
        <v>0.6072384813130314</v>
      </c>
    </row>
    <row r="201" spans="1:29" ht="15" customHeight="1">
      <c r="A201" s="23" t="s">
        <v>23</v>
      </c>
      <c r="B201" s="34">
        <f t="shared" si="53"/>
        <v>0</v>
      </c>
      <c r="C201" s="34">
        <f t="shared" si="53"/>
        <v>0</v>
      </c>
      <c r="D201" s="34">
        <f t="shared" si="53"/>
        <v>0</v>
      </c>
      <c r="E201" s="34">
        <f t="shared" si="53"/>
        <v>0</v>
      </c>
      <c r="F201" s="34">
        <f t="shared" si="53"/>
        <v>0</v>
      </c>
      <c r="G201" s="34">
        <f t="shared" si="53"/>
        <v>0</v>
      </c>
      <c r="H201" s="34">
        <f t="shared" si="53"/>
        <v>0</v>
      </c>
      <c r="I201" s="34">
        <f t="shared" si="53"/>
        <v>0</v>
      </c>
      <c r="J201" s="34">
        <f t="shared" si="53"/>
        <v>0</v>
      </c>
      <c r="K201" s="34">
        <f t="shared" si="53"/>
        <v>0</v>
      </c>
      <c r="L201" s="34">
        <f t="shared" si="53"/>
        <v>0</v>
      </c>
      <c r="M201" s="34">
        <f t="shared" si="53"/>
        <v>0</v>
      </c>
      <c r="N201" s="34">
        <f t="shared" si="53"/>
        <v>0</v>
      </c>
      <c r="O201" s="34">
        <f t="shared" si="53"/>
        <v>0</v>
      </c>
      <c r="P201" s="34">
        <f t="shared" si="53"/>
        <v>0</v>
      </c>
      <c r="Q201" s="34">
        <f t="shared" si="53"/>
        <v>0</v>
      </c>
      <c r="R201" s="34">
        <f t="shared" si="53"/>
        <v>0</v>
      </c>
      <c r="S201" s="34">
        <f t="shared" si="53"/>
        <v>0</v>
      </c>
      <c r="T201" s="34">
        <f t="shared" si="53"/>
        <v>0</v>
      </c>
      <c r="U201" s="34">
        <f t="shared" si="53"/>
        <v>0</v>
      </c>
      <c r="V201" s="34">
        <f t="shared" si="53"/>
        <v>0</v>
      </c>
      <c r="W201" s="34">
        <f t="shared" si="53"/>
        <v>0</v>
      </c>
      <c r="X201" s="34">
        <f t="shared" si="50"/>
        <v>0.11601581752996683</v>
      </c>
      <c r="Y201" s="34">
        <f t="shared" si="50"/>
        <v>0</v>
      </c>
      <c r="Z201" s="34">
        <f t="shared" si="50"/>
        <v>0</v>
      </c>
      <c r="AA201" s="34">
        <f t="shared" si="50"/>
        <v>0</v>
      </c>
      <c r="AB201" s="34">
        <f t="shared" si="50"/>
        <v>0.0008785947980847578</v>
      </c>
      <c r="AC201" s="34">
        <f t="shared" si="50"/>
        <v>0</v>
      </c>
    </row>
    <row r="202" spans="1:29" ht="15" customHeight="1">
      <c r="A202" s="28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ht="15" customHeight="1">
      <c r="A203" s="47" t="s">
        <v>33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 t="s">
        <v>36</v>
      </c>
    </row>
    <row r="204" ht="15" customHeight="1">
      <c r="A204" s="47" t="s">
        <v>0</v>
      </c>
    </row>
    <row r="205" spans="20:29" ht="15" customHeight="1">
      <c r="T205" s="2"/>
      <c r="U205" s="2"/>
      <c r="V205" s="28"/>
      <c r="W205" s="28"/>
      <c r="X205" s="28"/>
      <c r="Y205" s="28"/>
      <c r="Z205" s="28"/>
      <c r="AA205" s="28"/>
      <c r="AB205" s="28"/>
      <c r="AC205" s="28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2009-08-27T17:48:32Z</dcterms:created>
  <dcterms:modified xsi:type="dcterms:W3CDTF">2009-09-01T16:25:03Z</dcterms:modified>
  <cp:category/>
  <cp:version/>
  <cp:contentType/>
  <cp:contentStatus/>
</cp:coreProperties>
</file>