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Colima" sheetId="1" r:id="rId1"/>
  </sheets>
  <externalReferences>
    <externalReference r:id="rId4"/>
    <externalReference r:id="rId5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<sst xmlns="http://schemas.openxmlformats.org/spreadsheetml/2006/main" count="194" uniqueCount="48">
  <si>
    <t>(Miles de Pesos)</t>
  </si>
  <si>
    <t>Concepto/Año</t>
  </si>
  <si>
    <t>(Estructura porcentual)</t>
  </si>
  <si>
    <t>(Variación porcentual real anual)</t>
  </si>
  <si>
    <t>Impuestos</t>
  </si>
  <si>
    <t>Derechos</t>
  </si>
  <si>
    <t>Productos</t>
  </si>
  <si>
    <t>Aprovechamientos</t>
  </si>
  <si>
    <t>Contribución de mejoras</t>
  </si>
  <si>
    <t>Deuda Pública</t>
  </si>
  <si>
    <t>Por cuenta de terceros</t>
  </si>
  <si>
    <t xml:space="preserve">Transferencias </t>
  </si>
  <si>
    <t>Otros  Ingresos</t>
  </si>
  <si>
    <t>Disponibilidades</t>
  </si>
  <si>
    <t>Deuda pública</t>
  </si>
  <si>
    <t>Participaciones Federales</t>
  </si>
  <si>
    <t>Obras Públicas</t>
  </si>
  <si>
    <t>Transferencias</t>
  </si>
  <si>
    <t>Ingresos Totales</t>
  </si>
  <si>
    <t>Gastos Totales</t>
  </si>
  <si>
    <t>Gastos  Totales</t>
  </si>
  <si>
    <t>(Porcentajes del PIB de Colima)</t>
  </si>
  <si>
    <t>Inversión Financiera</t>
  </si>
  <si>
    <t>Otros Egresos</t>
  </si>
  <si>
    <t>Transferencias (Aportaciones Federales)</t>
  </si>
  <si>
    <t xml:space="preserve">Servicios Personales </t>
  </si>
  <si>
    <t>Materiales y Suministros</t>
  </si>
  <si>
    <t>Servicios Generales</t>
  </si>
  <si>
    <t>Administrativos1/</t>
  </si>
  <si>
    <t>Obras Públicas y Acciones Sociales</t>
  </si>
  <si>
    <t>Subsidios, Transferencias y Ayudas</t>
  </si>
  <si>
    <t>Recursos Federales y Est. a municipios</t>
  </si>
  <si>
    <t>Adquisición de bienes muebles e  inmuebles</t>
  </si>
  <si>
    <t xml:space="preserve">1/ A partir de 2002, cambia la clasificación utilizada en años anteriores, sin embargo para homegenizarla se siguió utilizando la misma clasificación y solamente se incorporaron los nuevos rubros en administrativos, obras públicas y transferencias. </t>
  </si>
  <si>
    <t>Deuda Pública (financiamiento)</t>
  </si>
  <si>
    <t xml:space="preserve"> </t>
  </si>
  <si>
    <t>(Miles de pesos constantes, base 2003 = 100)*</t>
  </si>
  <si>
    <t>Colima: Situación de las Finanzas Públicas, 1980-2007</t>
  </si>
  <si>
    <t>Colima: Ingreso y Gastos como porcentaje del PIB, 1980-2007</t>
  </si>
  <si>
    <t>IPI 2003=100</t>
  </si>
  <si>
    <t>Nota 1: La disminución o aumento en algunos rubros de ingresos, se debe a que en 1980 entró en vigor el Impuesto al Valor Agregado (IVA), por lo que se abrogaron alrededor de 17 impuestos federales, estatales y/o municipales. Asimismo, los aumentos en el rubro de Participaciones se deben a que algunos estados se adhirieron al Sistema Nacional de Coordinación Fiscal.</t>
  </si>
  <si>
    <t>Nota 2: La suma de las cifras parciales puede no coincidir con el total debido al redondeo.</t>
  </si>
  <si>
    <t>Fuente: Elaborado por el Centro de Estudios de las Finanzas Públicas de la Cámara de Diputados con base en "Estadísticas de Finanzas Públicas Estatales y Municipales de México 1980 - 2007", INEGI.</t>
  </si>
  <si>
    <t>Nota : La suma de las cifras parciales puede no coincidir con el total debido al redondeo.</t>
  </si>
  <si>
    <t>* Deflactado con el Indice de Precios Implícito del PIB 2003=100. Los deflactores del PIB de 2003 a 2008 se calcularon con el año base 2003. Para fines de comparación, los deflactores del PIB de 1980 a 2002 se calcularon con la base 1993, para ambos casos el año base de comparación fue 2003. En este sentido, los deflactores de 1980 a 2002 son preliminares en tanto el INEGI no dé a conocer las series oficiales del PIB a precios corrientes para esos años con la clasificación SCIAN.</t>
  </si>
  <si>
    <t>n.s: No significativo. El porcentaje excede 500 por ciento.</t>
  </si>
  <si>
    <t>n.s</t>
  </si>
  <si>
    <t>PIB Colima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</si>
</sst>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#,##0.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###\ ###\ ###\ ##0"/>
    <numFmt numFmtId="174" formatCode="###\ ###\ ###\ ###0"/>
    <numFmt numFmtId="175" formatCode="_-* #,##0.0_-;\-* #,##0.0_-;_-* &quot;-&quot;?_-;_-@_-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.75"/>
      <name val="Arial"/>
      <family val="0"/>
    </font>
    <font>
      <sz val="3.5"/>
      <name val="Arial"/>
      <family val="0"/>
    </font>
    <font>
      <sz val="2"/>
      <name val="Arial"/>
      <family val="2"/>
    </font>
    <font>
      <sz val="2.5"/>
      <name val="Arial"/>
      <family val="0"/>
    </font>
    <font>
      <b/>
      <sz val="3"/>
      <name val="Arial"/>
      <family val="0"/>
    </font>
    <font>
      <sz val="4.5"/>
      <name val="Arial"/>
      <family val="0"/>
    </font>
    <font>
      <b/>
      <sz val="4.25"/>
      <name val="Arial"/>
      <family val="2"/>
    </font>
    <font>
      <sz val="1.75"/>
      <name val="Arial"/>
      <family val="2"/>
    </font>
    <font>
      <b/>
      <sz val="4"/>
      <name val="Arial"/>
      <family val="2"/>
    </font>
    <font>
      <sz val="5.5"/>
      <name val="Arial"/>
      <family val="0"/>
    </font>
    <font>
      <sz val="1.75"/>
      <name val="Arial Narrow"/>
      <family val="2"/>
    </font>
    <font>
      <b/>
      <sz val="2"/>
      <name val="Arial"/>
      <family val="2"/>
    </font>
    <font>
      <sz val="1.5"/>
      <name val="Arial Narrow"/>
      <family val="2"/>
    </font>
    <font>
      <sz val="8"/>
      <name val="Arial Narrow"/>
      <family val="2"/>
    </font>
    <font>
      <sz val="1.25"/>
      <name val="Arial Narrow"/>
      <family val="2"/>
    </font>
    <font>
      <sz val="7"/>
      <name val="Arial Narrow"/>
      <family val="2"/>
    </font>
    <font>
      <b/>
      <sz val="2.25"/>
      <name val="Arial"/>
      <family val="2"/>
    </font>
    <font>
      <sz val="2.25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1" fillId="2" borderId="0" xfId="0" applyFont="1" applyFill="1" applyAlignment="1">
      <alignment vertical="center"/>
    </xf>
    <xf numFmtId="0" fontId="21" fillId="2" borderId="0" xfId="0" applyFont="1" applyFill="1" applyBorder="1" applyAlignment="1">
      <alignment vertical="center"/>
    </xf>
    <xf numFmtId="169" fontId="21" fillId="2" borderId="0" xfId="0" applyNumberFormat="1" applyFont="1" applyFill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horizontal="right" vertical="center"/>
    </xf>
    <xf numFmtId="173" fontId="23" fillId="2" borderId="0" xfId="0" applyNumberFormat="1" applyFont="1" applyFill="1" applyAlignment="1">
      <alignment horizontal="right"/>
    </xf>
    <xf numFmtId="0" fontId="23" fillId="2" borderId="0" xfId="0" applyFont="1" applyFill="1" applyBorder="1" applyAlignment="1">
      <alignment vertical="center"/>
    </xf>
    <xf numFmtId="169" fontId="23" fillId="2" borderId="0" xfId="0" applyNumberFormat="1" applyFont="1" applyFill="1" applyBorder="1" applyAlignment="1">
      <alignment vertical="center"/>
    </xf>
    <xf numFmtId="169" fontId="23" fillId="2" borderId="0" xfId="17" applyNumberFormat="1" applyFont="1" applyFill="1" applyAlignment="1">
      <alignment horizontal="right"/>
    </xf>
    <xf numFmtId="3" fontId="21" fillId="2" borderId="0" xfId="0" applyNumberFormat="1" applyFont="1" applyFill="1" applyBorder="1" applyAlignment="1">
      <alignment horizontal="left" vertical="center" indent="2"/>
    </xf>
    <xf numFmtId="169" fontId="21" fillId="2" borderId="0" xfId="0" applyNumberFormat="1" applyFont="1" applyFill="1" applyBorder="1" applyAlignment="1">
      <alignment horizontal="right" vertical="center"/>
    </xf>
    <xf numFmtId="169" fontId="21" fillId="2" borderId="0" xfId="0" applyNumberFormat="1" applyFont="1" applyFill="1" applyBorder="1" applyAlignment="1">
      <alignment vertical="center"/>
    </xf>
    <xf numFmtId="169" fontId="21" fillId="2" borderId="0" xfId="17" applyNumberFormat="1" applyFont="1" applyFill="1" applyAlignment="1">
      <alignment horizontal="right"/>
    </xf>
    <xf numFmtId="169" fontId="21" fillId="2" borderId="0" xfId="0" applyNumberFormat="1" applyFont="1" applyFill="1" applyAlignment="1">
      <alignment/>
    </xf>
    <xf numFmtId="169" fontId="21" fillId="2" borderId="0" xfId="0" applyNumberFormat="1" applyFont="1" applyFill="1" applyAlignment="1">
      <alignment horizontal="right" vertical="center"/>
    </xf>
    <xf numFmtId="0" fontId="21" fillId="2" borderId="0" xfId="0" applyFont="1" applyFill="1" applyBorder="1" applyAlignment="1">
      <alignment horizontal="left" vertical="center" indent="2"/>
    </xf>
    <xf numFmtId="0" fontId="21" fillId="2" borderId="0" xfId="0" applyFont="1" applyFill="1" applyBorder="1" applyAlignment="1">
      <alignment horizontal="left" vertical="center" indent="4"/>
    </xf>
    <xf numFmtId="0" fontId="21" fillId="2" borderId="0" xfId="0" applyFont="1" applyFill="1" applyBorder="1" applyAlignment="1">
      <alignment horizontal="left" vertical="center" wrapText="1" indent="4"/>
    </xf>
    <xf numFmtId="0" fontId="21" fillId="2" borderId="2" xfId="0" applyFont="1" applyFill="1" applyBorder="1" applyAlignment="1">
      <alignment vertical="center"/>
    </xf>
    <xf numFmtId="169" fontId="21" fillId="2" borderId="2" xfId="0" applyNumberFormat="1" applyFont="1" applyFill="1" applyBorder="1" applyAlignment="1">
      <alignment horizontal="right" vertical="center"/>
    </xf>
    <xf numFmtId="169" fontId="21" fillId="2" borderId="2" xfId="0" applyNumberFormat="1" applyFont="1" applyFill="1" applyBorder="1" applyAlignment="1">
      <alignment vertical="center"/>
    </xf>
    <xf numFmtId="169" fontId="21" fillId="2" borderId="2" xfId="17" applyNumberFormat="1" applyFont="1" applyFill="1" applyBorder="1" applyAlignment="1">
      <alignment vertical="center"/>
    </xf>
    <xf numFmtId="3" fontId="24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Alignment="1">
      <alignment vertical="center"/>
    </xf>
    <xf numFmtId="3" fontId="24" fillId="2" borderId="0" xfId="0" applyNumberFormat="1" applyFont="1" applyFill="1" applyAlignment="1">
      <alignment vertical="center"/>
    </xf>
    <xf numFmtId="168" fontId="23" fillId="2" borderId="0" xfId="21" applyNumberFormat="1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168" fontId="21" fillId="2" borderId="0" xfId="21" applyNumberFormat="1" applyFont="1" applyFill="1" applyBorder="1" applyAlignment="1">
      <alignment vertical="center"/>
    </xf>
    <xf numFmtId="168" fontId="21" fillId="2" borderId="0" xfId="0" applyNumberFormat="1" applyFont="1" applyFill="1" applyBorder="1" applyAlignment="1">
      <alignment vertical="center"/>
    </xf>
    <xf numFmtId="168" fontId="21" fillId="2" borderId="0" xfId="0" applyNumberFormat="1" applyFont="1" applyFill="1" applyAlignment="1">
      <alignment vertical="center"/>
    </xf>
    <xf numFmtId="168" fontId="21" fillId="2" borderId="2" xfId="0" applyNumberFormat="1" applyFont="1" applyFill="1" applyBorder="1" applyAlignment="1">
      <alignment vertical="center"/>
    </xf>
    <xf numFmtId="4" fontId="21" fillId="2" borderId="0" xfId="0" applyNumberFormat="1" applyFont="1" applyFill="1" applyAlignment="1">
      <alignment/>
    </xf>
    <xf numFmtId="170" fontId="21" fillId="2" borderId="0" xfId="21" applyNumberFormat="1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170" fontId="23" fillId="2" borderId="0" xfId="21" applyNumberFormat="1" applyFont="1" applyFill="1" applyBorder="1" applyAlignment="1">
      <alignment vertical="center"/>
    </xf>
    <xf numFmtId="168" fontId="21" fillId="2" borderId="0" xfId="21" applyNumberFormat="1" applyFont="1" applyFill="1" applyBorder="1" applyAlignment="1">
      <alignment horizontal="right" vertical="center"/>
    </xf>
    <xf numFmtId="170" fontId="21" fillId="2" borderId="2" xfId="21" applyNumberFormat="1" applyFont="1" applyFill="1" applyBorder="1" applyAlignment="1">
      <alignment vertical="center"/>
    </xf>
    <xf numFmtId="3" fontId="21" fillId="2" borderId="0" xfId="0" applyNumberFormat="1" applyFont="1" applyFill="1" applyAlignment="1">
      <alignment horizontal="left" vertical="center"/>
    </xf>
    <xf numFmtId="3" fontId="21" fillId="2" borderId="0" xfId="0" applyNumberFormat="1" applyFont="1" applyFill="1" applyAlignment="1">
      <alignment horizontal="right" vertical="center"/>
    </xf>
    <xf numFmtId="3" fontId="21" fillId="2" borderId="0" xfId="0" applyNumberFormat="1" applyFont="1" applyFill="1" applyAlignment="1">
      <alignment/>
    </xf>
    <xf numFmtId="0" fontId="21" fillId="2" borderId="0" xfId="0" applyFont="1" applyFill="1" applyAlignment="1" applyProtection="1">
      <alignment vertical="center"/>
      <protection locked="0"/>
    </xf>
    <xf numFmtId="0" fontId="22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Nacional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'[1]colima'!#REF!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'[1]colima'!#REF!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Tabasco: Gasto Efectivo Ordinario 1990-1998
</a:t>
            </a:r>
            <a:r>
              <a:rPr lang="en-US" cap="none" sz="225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'[1]colima'!#REF!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'[1]colima'!#REF!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'[1]colima'!#REF!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'[1]colima'!#REF!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'[1]colima'!#REF!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'[1]colima'!#REF!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'[1]colima'!#REF!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'[1]colima'!#REF!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'[1]colima'!#REF!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60"/>
        <c:shape val="box"/>
        <c:axId val="10640460"/>
        <c:axId val="28655277"/>
      </c:bar3DChart>
      <c:catAx>
        <c:axId val="10640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75" b="0" i="0" u="none" baseline="0"/>
            </a:pPr>
          </a:p>
        </c:txPr>
        <c:crossAx val="28655277"/>
        <c:crosses val="autoZero"/>
        <c:auto val="1"/>
        <c:lblOffset val="100"/>
        <c:noMultiLvlLbl val="0"/>
      </c:catAx>
      <c:valAx>
        <c:axId val="28655277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06404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Tabasco: Ingresos Efectivos Ordinarios 1990-1998
</a:t>
            </a:r>
            <a:r>
              <a:rPr lang="en-US" cap="none" sz="2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'[1]colima'!#REF!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'[1]colima'!#REF!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'[1]colima'!#REF!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'[1]colima'!#REF!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'[1]colima'!#REF!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'[1]colima'!#REF!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60"/>
        <c:shape val="box"/>
        <c:axId val="56570902"/>
        <c:axId val="39376071"/>
      </c:bar3DChart>
      <c:catAx>
        <c:axId val="56570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50" b="0" i="0" u="none" baseline="0"/>
            </a:pPr>
          </a:p>
        </c:txPr>
        <c:crossAx val="39376071"/>
        <c:crosses val="autoZero"/>
        <c:auto val="1"/>
        <c:lblOffset val="100"/>
        <c:noMultiLvlLbl val="0"/>
      </c:catAx>
      <c:valAx>
        <c:axId val="39376071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65709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Tabasco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'[1]colima'!#REF!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'[1]colima'!#REF!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Arial"/>
                <a:ea typeface="Arial"/>
                <a:cs typeface="Arial"/>
              </a:rPr>
              <a:t>1990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'[1]colima'!#REF!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'[1]colima'!#REF!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" b="1" i="0" u="none" baseline="0">
                <a:latin typeface="Arial"/>
                <a:ea typeface="Arial"/>
                <a:cs typeface="Arial"/>
              </a:rPr>
              <a:t>1998
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4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'[1]colima'!#REF!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'[1]colima'!#REF!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Tabasco: Balance Presupuestal 1990-1998
</a:t>
            </a:r>
            <a:r>
              <a:rPr lang="en-US" cap="none" sz="2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"/>
      <c:rAngAx val="1"/>
    </c:view3D>
    <c:plotArea>
      <c:layout/>
      <c:bar3DChart>
        <c:barDir val="col"/>
        <c:grouping val="clustered"/>
        <c:varyColors val="1"/>
        <c:ser>
          <c:idx val="1"/>
          <c:order val="0"/>
          <c:tx>
            <c:strRef>
              <c:f>'[1]colima'!#REF!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'[1]colima'!#REF!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'[1]colima'!#REF!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70"/>
        <c:shape val="box"/>
        <c:axId val="63896122"/>
        <c:axId val="38194187"/>
      </c:bar3DChart>
      <c:catAx>
        <c:axId val="63896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50" b="0" i="0" u="none" baseline="0"/>
            </a:pPr>
          </a:p>
        </c:txPr>
        <c:crossAx val="38194187"/>
        <c:crosses val="autoZero"/>
        <c:auto val="1"/>
        <c:lblOffset val="100"/>
        <c:noMultiLvlLbl val="0"/>
      </c:catAx>
      <c:valAx>
        <c:axId val="38194187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6389612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Tabasco: Ingreso y Gasto Presupuestal
</a:t>
            </a:r>
            <a:r>
              <a:rPr lang="en-US" cap="none" sz="2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'[1]colima'!#REF!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'[1]colima'!#REF!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'[1]colima'!#REF!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'[1]colima'!#REF!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'[1]colima'!#REF!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'[1]colima'!#REF!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203364"/>
        <c:axId val="6721413"/>
      </c:lineChart>
      <c:catAx>
        <c:axId val="8203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6721413"/>
        <c:crosses val="autoZero"/>
        <c:auto val="1"/>
        <c:lblOffset val="100"/>
        <c:noMultiLvlLbl val="0"/>
      </c:catAx>
      <c:valAx>
        <c:axId val="67214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82033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Ingresos Efectivos Ordinarios 1990-1998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'[1]colima'!#REF!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'[1]colima'!#REF!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'[1]colima'!#REF!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'[1]colima'!#REF!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'[1]colima'!#REF!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'[1]colima'!#REF!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'[1]colima'!#REF!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'[1]colima'!#REF!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'[1]colima'!#REF!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492718"/>
        <c:axId val="7563551"/>
      </c:lineChart>
      <c:catAx>
        <c:axId val="60492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50" b="0" i="0" u="none" baseline="0"/>
            </a:pPr>
          </a:p>
        </c:txPr>
        <c:crossAx val="7563551"/>
        <c:crosses val="autoZero"/>
        <c:auto val="1"/>
        <c:lblOffset val="100"/>
        <c:noMultiLvlLbl val="0"/>
      </c:catAx>
      <c:valAx>
        <c:axId val="756355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604927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Tabasco: Ingresos Efectivos 1990-1998
</a:t>
            </a:r>
            <a:r>
              <a:rPr lang="en-US" cap="none" sz="2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'[1]colima'!#REF!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'[1]colima'!#REF!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'[1]colima'!#REF!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'[1]colima'!#REF!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'[1]colima'!#REF!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'[1]colima'!#REF!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50"/>
        <c:shape val="box"/>
        <c:axId val="963096"/>
        <c:axId val="8667865"/>
      </c:bar3DChart>
      <c:catAx>
        <c:axId val="963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/>
            </a:pPr>
          </a:p>
        </c:txPr>
        <c:crossAx val="8667865"/>
        <c:crosses val="autoZero"/>
        <c:auto val="1"/>
        <c:lblOffset val="100"/>
        <c:noMultiLvlLbl val="0"/>
      </c:catAx>
      <c:valAx>
        <c:axId val="86678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9630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Tabasco: Autonomía Financiera 1990-1998
</a:t>
            </a:r>
            <a:r>
              <a:rPr lang="en-US" cap="none" sz="225" b="0" i="0" u="none" baseline="0">
                <a:latin typeface="Arial"/>
                <a:ea typeface="Arial"/>
                <a:cs typeface="Arial"/>
              </a:rPr>
              <a:t>(Estructura % de los ingresos ordinarios)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'[1]colima'!#REF!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'[1]colima'!#REF!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'[1]colima'!#REF!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'[1]colima'!#REF!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'[1]colima'!#REF!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'[1]colima'!#REF!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50"/>
        <c:shape val="box"/>
        <c:axId val="10901922"/>
        <c:axId val="31008435"/>
      </c:bar3DChart>
      <c:catAx>
        <c:axId val="10901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50" b="0" i="0" u="none" baseline="0"/>
            </a:pPr>
          </a:p>
        </c:txPr>
        <c:crossAx val="31008435"/>
        <c:crosses val="autoZero"/>
        <c:auto val="1"/>
        <c:lblOffset val="100"/>
        <c:noMultiLvlLbl val="0"/>
      </c:catAx>
      <c:valAx>
        <c:axId val="3100843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09019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0.95775</cdr:y>
    </cdr:from>
    <cdr:to>
      <cdr:x>0</cdr:x>
      <cdr:y>-536869.95425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 Tabasco.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0.6655</cdr:y>
    </cdr:from>
    <cdr:to>
      <cdr:x>0</cdr:x>
      <cdr:y>-536870.2465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deTabasco.</a:t>
          </a:r>
        </a:p>
      </cdr:txBody>
    </cdr:sp>
  </cdr:relSizeAnchor>
  <cdr:relSizeAnchor xmlns:cdr="http://schemas.openxmlformats.org/drawingml/2006/chartDrawing">
    <cdr:from>
      <cdr:x>0.318</cdr:x>
      <cdr:y>0.23075</cdr:y>
    </cdr:from>
    <cdr:to>
      <cdr:x>0.37625</cdr:x>
      <cdr:y>0.338</cdr:y>
    </cdr:to>
    <cdr:sp>
      <cdr:nvSpPr>
        <cdr:cNvPr id="2" name="Line 2"/>
        <cdr:cNvSpPr>
          <a:spLocks/>
        </cdr:cNvSpPr>
      </cdr:nvSpPr>
      <cdr:spPr>
        <a:xfrm flipH="1" flipV="1">
          <a:off x="4800600" y="0"/>
          <a:ext cx="876300" cy="0"/>
        </a:xfrm>
        <a:prstGeom prst="line">
          <a:avLst/>
        </a:prstGeom>
        <a:noFill/>
        <a:ln w="9525" cmpd="sng">
          <a:solidFill>
            <a:srgbClr val="FF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0.1815</cdr:x>
      <cdr:y>0.23075</cdr:y>
    </cdr:from>
    <cdr:to>
      <cdr:x>0.24175</cdr:x>
      <cdr:y>0.27725</cdr:y>
    </cdr:to>
    <cdr:sp>
      <cdr:nvSpPr>
        <cdr:cNvPr id="3" name="Line 3"/>
        <cdr:cNvSpPr>
          <a:spLocks/>
        </cdr:cNvSpPr>
      </cdr:nvSpPr>
      <cdr:spPr>
        <a:xfrm flipV="1">
          <a:off x="2743200" y="0"/>
          <a:ext cx="914400" cy="0"/>
        </a:xfrm>
        <a:prstGeom prst="line">
          <a:avLst/>
        </a:prstGeom>
        <a:noFill/>
        <a:ln w="9525" cmpd="sng">
          <a:solidFill>
            <a:srgbClr val="FF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0.83575</cdr:y>
    </cdr:from>
    <cdr:to>
      <cdr:x>0</cdr:x>
      <cdr:y>-536870.07625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0.83475</cdr:y>
    </cdr:from>
    <cdr:to>
      <cdr:x>0</cdr:x>
      <cdr:y>-536870.07725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0.8295</cdr:y>
    </cdr:from>
    <cdr:to>
      <cdr:x>0</cdr:x>
      <cdr:y>-536870.0825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deTabasco.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0.851</cdr:y>
    </cdr:from>
    <cdr:to>
      <cdr:x>0</cdr:x>
      <cdr:y>-536870.061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205</xdr:row>
      <xdr:rowOff>0</xdr:rowOff>
    </xdr:from>
    <xdr:to>
      <xdr:col>12</xdr:col>
      <xdr:colOff>638175</xdr:colOff>
      <xdr:row>205</xdr:row>
      <xdr:rowOff>0</xdr:rowOff>
    </xdr:to>
    <xdr:graphicFrame>
      <xdr:nvGraphicFramePr>
        <xdr:cNvPr id="1" name="Chart 1"/>
        <xdr:cNvGraphicFramePr/>
      </xdr:nvGraphicFramePr>
      <xdr:xfrm>
        <a:off x="28575" y="38747700"/>
        <a:ext cx="12744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638175</xdr:colOff>
      <xdr:row>205</xdr:row>
      <xdr:rowOff>0</xdr:rowOff>
    </xdr:from>
    <xdr:to>
      <xdr:col>18</xdr:col>
      <xdr:colOff>676275</xdr:colOff>
      <xdr:row>205</xdr:row>
      <xdr:rowOff>0</xdr:rowOff>
    </xdr:to>
    <xdr:graphicFrame>
      <xdr:nvGraphicFramePr>
        <xdr:cNvPr id="2" name="Chart 2"/>
        <xdr:cNvGraphicFramePr/>
      </xdr:nvGraphicFramePr>
      <xdr:xfrm>
        <a:off x="12773025" y="38747700"/>
        <a:ext cx="4838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205</xdr:row>
      <xdr:rowOff>0</xdr:rowOff>
    </xdr:from>
    <xdr:to>
      <xdr:col>14</xdr:col>
      <xdr:colOff>123825</xdr:colOff>
      <xdr:row>205</xdr:row>
      <xdr:rowOff>0</xdr:rowOff>
    </xdr:to>
    <xdr:graphicFrame>
      <xdr:nvGraphicFramePr>
        <xdr:cNvPr id="3" name="Chart 3"/>
        <xdr:cNvGraphicFramePr/>
      </xdr:nvGraphicFramePr>
      <xdr:xfrm>
        <a:off x="28575" y="38747700"/>
        <a:ext cx="13830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123825</xdr:colOff>
      <xdr:row>205</xdr:row>
      <xdr:rowOff>0</xdr:rowOff>
    </xdr:from>
    <xdr:to>
      <xdr:col>19</xdr:col>
      <xdr:colOff>447675</xdr:colOff>
      <xdr:row>205</xdr:row>
      <xdr:rowOff>0</xdr:rowOff>
    </xdr:to>
    <xdr:graphicFrame>
      <xdr:nvGraphicFramePr>
        <xdr:cNvPr id="4" name="Chart 4"/>
        <xdr:cNvGraphicFramePr/>
      </xdr:nvGraphicFramePr>
      <xdr:xfrm>
        <a:off x="13858875" y="38747700"/>
        <a:ext cx="4324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205</xdr:row>
      <xdr:rowOff>0</xdr:rowOff>
    </xdr:from>
    <xdr:to>
      <xdr:col>15</xdr:col>
      <xdr:colOff>609600</xdr:colOff>
      <xdr:row>205</xdr:row>
      <xdr:rowOff>0</xdr:rowOff>
    </xdr:to>
    <xdr:graphicFrame>
      <xdr:nvGraphicFramePr>
        <xdr:cNvPr id="5" name="Chart 5"/>
        <xdr:cNvGraphicFramePr/>
      </xdr:nvGraphicFramePr>
      <xdr:xfrm>
        <a:off x="28575" y="38747700"/>
        <a:ext cx="151161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205</xdr:row>
      <xdr:rowOff>0</xdr:rowOff>
    </xdr:from>
    <xdr:to>
      <xdr:col>15</xdr:col>
      <xdr:colOff>619125</xdr:colOff>
      <xdr:row>205</xdr:row>
      <xdr:rowOff>0</xdr:rowOff>
    </xdr:to>
    <xdr:graphicFrame>
      <xdr:nvGraphicFramePr>
        <xdr:cNvPr id="6" name="Chart 6"/>
        <xdr:cNvGraphicFramePr/>
      </xdr:nvGraphicFramePr>
      <xdr:xfrm>
        <a:off x="38100" y="38747700"/>
        <a:ext cx="151161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205</xdr:row>
      <xdr:rowOff>0</xdr:rowOff>
    </xdr:from>
    <xdr:to>
      <xdr:col>15</xdr:col>
      <xdr:colOff>609600</xdr:colOff>
      <xdr:row>205</xdr:row>
      <xdr:rowOff>0</xdr:rowOff>
    </xdr:to>
    <xdr:graphicFrame>
      <xdr:nvGraphicFramePr>
        <xdr:cNvPr id="7" name="Chart 7"/>
        <xdr:cNvGraphicFramePr/>
      </xdr:nvGraphicFramePr>
      <xdr:xfrm>
        <a:off x="28575" y="38747700"/>
        <a:ext cx="151161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38100</xdr:colOff>
      <xdr:row>205</xdr:row>
      <xdr:rowOff>0</xdr:rowOff>
    </xdr:from>
    <xdr:to>
      <xdr:col>22</xdr:col>
      <xdr:colOff>0</xdr:colOff>
      <xdr:row>205</xdr:row>
      <xdr:rowOff>0</xdr:rowOff>
    </xdr:to>
    <xdr:graphicFrame>
      <xdr:nvGraphicFramePr>
        <xdr:cNvPr id="8" name="Chart 8"/>
        <xdr:cNvGraphicFramePr/>
      </xdr:nvGraphicFramePr>
      <xdr:xfrm>
        <a:off x="15373350" y="38747700"/>
        <a:ext cx="4762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</xdr:colOff>
      <xdr:row>205</xdr:row>
      <xdr:rowOff>0</xdr:rowOff>
    </xdr:from>
    <xdr:to>
      <xdr:col>15</xdr:col>
      <xdr:colOff>619125</xdr:colOff>
      <xdr:row>205</xdr:row>
      <xdr:rowOff>0</xdr:rowOff>
    </xdr:to>
    <xdr:graphicFrame>
      <xdr:nvGraphicFramePr>
        <xdr:cNvPr id="9" name="Chart 9"/>
        <xdr:cNvGraphicFramePr/>
      </xdr:nvGraphicFramePr>
      <xdr:xfrm>
        <a:off x="28575" y="38747700"/>
        <a:ext cx="151257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38100</xdr:colOff>
      <xdr:row>205</xdr:row>
      <xdr:rowOff>0</xdr:rowOff>
    </xdr:from>
    <xdr:to>
      <xdr:col>15</xdr:col>
      <xdr:colOff>609600</xdr:colOff>
      <xdr:row>205</xdr:row>
      <xdr:rowOff>0</xdr:rowOff>
    </xdr:to>
    <xdr:graphicFrame>
      <xdr:nvGraphicFramePr>
        <xdr:cNvPr id="10" name="Chart 10"/>
        <xdr:cNvGraphicFramePr/>
      </xdr:nvGraphicFramePr>
      <xdr:xfrm>
        <a:off x="38100" y="38747700"/>
        <a:ext cx="151066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</xdr:colOff>
      <xdr:row>205</xdr:row>
      <xdr:rowOff>0</xdr:rowOff>
    </xdr:from>
    <xdr:to>
      <xdr:col>15</xdr:col>
      <xdr:colOff>619125</xdr:colOff>
      <xdr:row>205</xdr:row>
      <xdr:rowOff>0</xdr:rowOff>
    </xdr:to>
    <xdr:graphicFrame>
      <xdr:nvGraphicFramePr>
        <xdr:cNvPr id="11" name="Chart 11"/>
        <xdr:cNvGraphicFramePr/>
      </xdr:nvGraphicFramePr>
      <xdr:xfrm>
        <a:off x="28575" y="38747700"/>
        <a:ext cx="151257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sistema_financiero\Sandra\01-estados%20a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publico\Aflores\MAYO\Estados_2007\PIB%20POR%20ENTIDAD%20FEDERATI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"/>
      <sheetName val="bajacalifornia"/>
      <sheetName val="bajacaliforniasur"/>
      <sheetName val="campeche"/>
      <sheetName val="coahuila"/>
      <sheetName val="colima"/>
      <sheetName val="chiapas"/>
      <sheetName val="chihuahua"/>
      <sheetName val="d.f."/>
      <sheetName val="durango"/>
      <sheetName val="guanajuato"/>
      <sheetName val="guerrero"/>
      <sheetName val="hidalgo"/>
      <sheetName val="jalisc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oja1"/>
    </sheetNames>
    <sheetDataSet>
      <sheetData sheetId="1">
        <row r="17">
          <cell r="B17">
            <v>6358135</v>
          </cell>
          <cell r="C17">
            <v>7075973</v>
          </cell>
          <cell r="D17">
            <v>8769847</v>
          </cell>
          <cell r="E17">
            <v>12184665</v>
          </cell>
          <cell r="F17">
            <v>15185715</v>
          </cell>
          <cell r="G17">
            <v>19265938</v>
          </cell>
          <cell r="H17">
            <v>23731874</v>
          </cell>
          <cell r="I17">
            <v>27247752</v>
          </cell>
          <cell r="J17">
            <v>28152824</v>
          </cell>
          <cell r="K17">
            <v>31296207</v>
          </cell>
          <cell r="L17">
            <v>33298569</v>
          </cell>
          <cell r="M17">
            <v>37166949</v>
          </cell>
          <cell r="N17">
            <v>39771308</v>
          </cell>
          <cell r="O17">
            <v>44144341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F205"/>
  <sheetViews>
    <sheetView tabSelected="1" workbookViewId="0" topLeftCell="U50">
      <selection activeCell="AC63" sqref="AC63"/>
    </sheetView>
  </sheetViews>
  <sheetFormatPr defaultColWidth="11.421875" defaultRowHeight="19.5" customHeight="1"/>
  <cols>
    <col min="1" max="1" width="50.00390625" style="1" customWidth="1"/>
    <col min="2" max="29" width="12.00390625" style="1" customWidth="1"/>
    <col min="30" max="16384" width="9.8515625" style="1" customWidth="1"/>
  </cols>
  <sheetData>
    <row r="1" ht="15" customHeight="1"/>
    <row r="2" spans="1:29" ht="15" customHeight="1">
      <c r="A2" s="44" t="s">
        <v>37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1:29" ht="15" customHeight="1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</row>
    <row r="4" spans="1:29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AB4" s="3"/>
      <c r="AC4" s="3"/>
    </row>
    <row r="5" spans="1:29" ht="15" customHeight="1">
      <c r="A5" s="4" t="s">
        <v>1</v>
      </c>
      <c r="B5" s="5">
        <v>1980</v>
      </c>
      <c r="C5" s="5">
        <v>1981</v>
      </c>
      <c r="D5" s="5">
        <v>1982</v>
      </c>
      <c r="E5" s="5">
        <v>1983</v>
      </c>
      <c r="F5" s="5">
        <v>1984</v>
      </c>
      <c r="G5" s="5">
        <v>1985</v>
      </c>
      <c r="H5" s="5">
        <v>1986</v>
      </c>
      <c r="I5" s="5">
        <v>1987</v>
      </c>
      <c r="J5" s="5">
        <v>1988</v>
      </c>
      <c r="K5" s="5">
        <v>1989</v>
      </c>
      <c r="L5" s="5">
        <v>1990</v>
      </c>
      <c r="M5" s="5">
        <v>1991</v>
      </c>
      <c r="N5" s="5">
        <v>1992</v>
      </c>
      <c r="O5" s="5">
        <v>1993</v>
      </c>
      <c r="P5" s="5">
        <v>1994</v>
      </c>
      <c r="Q5" s="5">
        <v>1995</v>
      </c>
      <c r="R5" s="5">
        <v>1996</v>
      </c>
      <c r="S5" s="5">
        <v>1997</v>
      </c>
      <c r="T5" s="6">
        <v>1998</v>
      </c>
      <c r="U5" s="6">
        <v>1999</v>
      </c>
      <c r="V5" s="6">
        <v>2000</v>
      </c>
      <c r="W5" s="6">
        <v>2001</v>
      </c>
      <c r="X5" s="6">
        <v>2002</v>
      </c>
      <c r="Y5" s="5">
        <v>2003</v>
      </c>
      <c r="Z5" s="5">
        <v>2004</v>
      </c>
      <c r="AA5" s="6">
        <v>2005</v>
      </c>
      <c r="AB5" s="6">
        <v>2006</v>
      </c>
      <c r="AC5" s="6">
        <v>2007</v>
      </c>
    </row>
    <row r="6" spans="1:27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X6" s="7"/>
      <c r="Y6" s="7"/>
      <c r="Z6" s="7"/>
      <c r="AA6" s="7"/>
    </row>
    <row r="7" spans="1:30" ht="15" customHeight="1">
      <c r="A7" s="8" t="s">
        <v>18</v>
      </c>
      <c r="B7" s="9">
        <f>SUM(B8:B18)</f>
        <v>779</v>
      </c>
      <c r="C7" s="9">
        <f aca="true" t="shared" si="0" ref="C7:AC7">SUM(C8:C18)</f>
        <v>1452</v>
      </c>
      <c r="D7" s="9">
        <f t="shared" si="0"/>
        <v>2589</v>
      </c>
      <c r="E7" s="9">
        <f t="shared" si="0"/>
        <v>3154</v>
      </c>
      <c r="F7" s="9">
        <f t="shared" si="0"/>
        <v>12859</v>
      </c>
      <c r="G7" s="9">
        <f t="shared" si="0"/>
        <v>25428</v>
      </c>
      <c r="H7" s="9">
        <f t="shared" si="0"/>
        <v>40090</v>
      </c>
      <c r="I7" s="9">
        <f t="shared" si="0"/>
        <v>63654</v>
      </c>
      <c r="J7" s="9">
        <f t="shared" si="0"/>
        <v>143019</v>
      </c>
      <c r="K7" s="9">
        <f t="shared" si="0"/>
        <v>134464.65</v>
      </c>
      <c r="L7" s="9">
        <f t="shared" si="0"/>
        <v>204137.27</v>
      </c>
      <c r="M7" s="9">
        <f t="shared" si="0"/>
        <v>238275.19999999998</v>
      </c>
      <c r="N7" s="9">
        <f t="shared" si="0"/>
        <v>308549.42999999993</v>
      </c>
      <c r="O7" s="9">
        <f t="shared" si="0"/>
        <v>461743.43</v>
      </c>
      <c r="P7" s="9">
        <f t="shared" si="0"/>
        <v>636352.931</v>
      </c>
      <c r="Q7" s="9">
        <f t="shared" si="0"/>
        <v>840229.0279999999</v>
      </c>
      <c r="R7" s="9">
        <f t="shared" si="0"/>
        <v>1395321.4530000002</v>
      </c>
      <c r="S7" s="9">
        <f t="shared" si="0"/>
        <v>1639325.7680000002</v>
      </c>
      <c r="T7" s="9">
        <f t="shared" si="0"/>
        <v>2111310.247</v>
      </c>
      <c r="U7" s="9">
        <f t="shared" si="0"/>
        <v>2508478.918</v>
      </c>
      <c r="V7" s="9">
        <f t="shared" si="0"/>
        <v>3325671.7750000004</v>
      </c>
      <c r="W7" s="9">
        <f t="shared" si="0"/>
        <v>3567114.865</v>
      </c>
      <c r="X7" s="10">
        <f t="shared" si="0"/>
        <v>3897643.961</v>
      </c>
      <c r="Y7" s="10">
        <f t="shared" si="0"/>
        <v>4578568.418</v>
      </c>
      <c r="Z7" s="10">
        <f t="shared" si="0"/>
        <v>4842671.471000001</v>
      </c>
      <c r="AA7" s="10">
        <f t="shared" si="0"/>
        <v>5746143.264</v>
      </c>
      <c r="AB7" s="10">
        <f t="shared" si="0"/>
        <v>6552353</v>
      </c>
      <c r="AC7" s="10">
        <f t="shared" si="0"/>
        <v>7106876.8</v>
      </c>
      <c r="AD7" s="3"/>
    </row>
    <row r="8" spans="1:30" ht="15" customHeight="1">
      <c r="A8" s="11" t="s">
        <v>4</v>
      </c>
      <c r="B8" s="12">
        <v>82</v>
      </c>
      <c r="C8" s="12">
        <v>77</v>
      </c>
      <c r="D8" s="12">
        <v>107</v>
      </c>
      <c r="E8" s="12">
        <v>111</v>
      </c>
      <c r="F8" s="12">
        <v>124</v>
      </c>
      <c r="G8" s="12">
        <v>92</v>
      </c>
      <c r="H8" s="12">
        <v>460</v>
      </c>
      <c r="I8" s="12">
        <v>437</v>
      </c>
      <c r="J8" s="12">
        <v>1249</v>
      </c>
      <c r="K8" s="13">
        <v>3547.49</v>
      </c>
      <c r="L8" s="13">
        <v>3377.4</v>
      </c>
      <c r="M8" s="13">
        <v>4636.4</v>
      </c>
      <c r="N8" s="13">
        <v>7051.49</v>
      </c>
      <c r="O8" s="13">
        <v>5367.49</v>
      </c>
      <c r="P8" s="13">
        <v>3110</v>
      </c>
      <c r="Q8" s="13">
        <v>3520.5</v>
      </c>
      <c r="R8" s="13">
        <v>4819.53</v>
      </c>
      <c r="S8" s="13">
        <v>7472.993</v>
      </c>
      <c r="T8" s="13">
        <v>10337.505</v>
      </c>
      <c r="U8" s="13">
        <v>12966.872</v>
      </c>
      <c r="V8" s="13">
        <v>19631.711</v>
      </c>
      <c r="W8" s="12">
        <v>21872.364</v>
      </c>
      <c r="X8" s="14">
        <v>24009.997</v>
      </c>
      <c r="Y8" s="14">
        <v>23742.951</v>
      </c>
      <c r="Z8" s="14">
        <v>24559.031</v>
      </c>
      <c r="AA8" s="14">
        <v>109287.892</v>
      </c>
      <c r="AB8" s="15">
        <v>138146.3</v>
      </c>
      <c r="AC8" s="3">
        <v>166849.4</v>
      </c>
      <c r="AD8" s="3"/>
    </row>
    <row r="9" spans="1:30" ht="15" customHeight="1">
      <c r="A9" s="11" t="s">
        <v>5</v>
      </c>
      <c r="B9" s="12">
        <v>39</v>
      </c>
      <c r="C9" s="12">
        <v>26</v>
      </c>
      <c r="D9" s="12">
        <v>52</v>
      </c>
      <c r="E9" s="12">
        <v>50</v>
      </c>
      <c r="F9" s="12">
        <v>150</v>
      </c>
      <c r="G9" s="12">
        <v>172</v>
      </c>
      <c r="H9" s="12">
        <v>651</v>
      </c>
      <c r="I9" s="12">
        <v>1271</v>
      </c>
      <c r="J9" s="12">
        <v>2122</v>
      </c>
      <c r="K9" s="13">
        <v>3663.49</v>
      </c>
      <c r="L9" s="13">
        <v>5268.47</v>
      </c>
      <c r="M9" s="13">
        <v>9632.4</v>
      </c>
      <c r="N9" s="13">
        <v>17904.49</v>
      </c>
      <c r="O9" s="13">
        <v>16558.49</v>
      </c>
      <c r="P9" s="13">
        <v>19761.513</v>
      </c>
      <c r="Q9" s="13">
        <v>20602.484</v>
      </c>
      <c r="R9" s="13">
        <v>20790.34</v>
      </c>
      <c r="S9" s="13">
        <v>26534.864</v>
      </c>
      <c r="T9" s="13">
        <v>40859.264</v>
      </c>
      <c r="U9" s="13">
        <v>42492.008</v>
      </c>
      <c r="V9" s="13">
        <v>74440.794</v>
      </c>
      <c r="W9" s="12">
        <v>71153.937</v>
      </c>
      <c r="X9" s="14">
        <v>74643.053</v>
      </c>
      <c r="Y9" s="14">
        <v>80516.872</v>
      </c>
      <c r="Z9" s="14">
        <v>89965.52</v>
      </c>
      <c r="AA9" s="14">
        <v>207902.597</v>
      </c>
      <c r="AB9" s="15">
        <v>140324.8</v>
      </c>
      <c r="AC9" s="3">
        <v>158096.6</v>
      </c>
      <c r="AD9" s="3"/>
    </row>
    <row r="10" spans="1:30" ht="15" customHeight="1">
      <c r="A10" s="11" t="s">
        <v>6</v>
      </c>
      <c r="B10" s="12">
        <v>17</v>
      </c>
      <c r="C10" s="12">
        <v>44</v>
      </c>
      <c r="D10" s="12">
        <v>42</v>
      </c>
      <c r="E10" s="12">
        <v>37</v>
      </c>
      <c r="F10" s="12">
        <v>1883</v>
      </c>
      <c r="G10" s="12">
        <v>9501</v>
      </c>
      <c r="H10" s="12">
        <v>12020</v>
      </c>
      <c r="I10" s="12">
        <v>4000</v>
      </c>
      <c r="J10" s="12">
        <v>5710</v>
      </c>
      <c r="K10" s="13">
        <v>836.49</v>
      </c>
      <c r="L10" s="13">
        <v>1025.4</v>
      </c>
      <c r="M10" s="13">
        <v>2595.4</v>
      </c>
      <c r="N10" s="13">
        <v>1705</v>
      </c>
      <c r="O10" s="13">
        <v>4171.49</v>
      </c>
      <c r="P10" s="13">
        <v>5774.625</v>
      </c>
      <c r="Q10" s="13">
        <v>9242.182</v>
      </c>
      <c r="R10" s="13">
        <v>7552.57</v>
      </c>
      <c r="S10" s="13">
        <v>10796.561</v>
      </c>
      <c r="T10" s="13">
        <v>39207.57</v>
      </c>
      <c r="U10" s="13">
        <v>27953.3</v>
      </c>
      <c r="V10" s="13">
        <v>24671.318</v>
      </c>
      <c r="W10" s="12">
        <v>16759.39</v>
      </c>
      <c r="X10" s="14">
        <v>15867.513</v>
      </c>
      <c r="Y10" s="14">
        <v>20986.182</v>
      </c>
      <c r="Z10" s="14">
        <v>13231.49</v>
      </c>
      <c r="AA10" s="14">
        <v>14767.962</v>
      </c>
      <c r="AB10" s="15">
        <v>21948.1</v>
      </c>
      <c r="AC10" s="3">
        <v>15245.5</v>
      </c>
      <c r="AD10" s="3"/>
    </row>
    <row r="11" spans="1:30" ht="15" customHeight="1">
      <c r="A11" s="11" t="s">
        <v>7</v>
      </c>
      <c r="B11" s="12">
        <v>241</v>
      </c>
      <c r="C11" s="12">
        <v>376</v>
      </c>
      <c r="D11" s="12">
        <v>328</v>
      </c>
      <c r="E11" s="12">
        <v>214</v>
      </c>
      <c r="F11" s="12">
        <v>924</v>
      </c>
      <c r="G11" s="12">
        <v>2999</v>
      </c>
      <c r="H11" s="12">
        <v>4672</v>
      </c>
      <c r="I11" s="12">
        <v>846</v>
      </c>
      <c r="J11" s="12">
        <v>1232</v>
      </c>
      <c r="K11" s="13">
        <v>1565.49</v>
      </c>
      <c r="L11" s="13">
        <v>2706.4</v>
      </c>
      <c r="M11" s="13">
        <v>4340.4</v>
      </c>
      <c r="N11" s="13">
        <v>34937.49</v>
      </c>
      <c r="O11" s="13">
        <v>121747.49</v>
      </c>
      <c r="P11" s="13">
        <v>319368.269</v>
      </c>
      <c r="Q11" s="13">
        <v>49133.7</v>
      </c>
      <c r="R11" s="13">
        <v>8694.88</v>
      </c>
      <c r="S11" s="13">
        <v>12118.163</v>
      </c>
      <c r="T11" s="13">
        <v>6268.44</v>
      </c>
      <c r="U11" s="13">
        <v>6897.027</v>
      </c>
      <c r="V11" s="13">
        <v>14269.298</v>
      </c>
      <c r="W11" s="12">
        <v>18839.171</v>
      </c>
      <c r="X11" s="14">
        <v>18679.288</v>
      </c>
      <c r="Y11" s="14">
        <v>109120.331</v>
      </c>
      <c r="Z11" s="14">
        <v>19599.608</v>
      </c>
      <c r="AA11" s="14">
        <v>48973.083</v>
      </c>
      <c r="AB11" s="15">
        <v>36630.9</v>
      </c>
      <c r="AC11" s="3">
        <v>397296.1</v>
      </c>
      <c r="AD11" s="3"/>
    </row>
    <row r="12" spans="1:30" ht="15" customHeight="1">
      <c r="A12" s="11" t="s">
        <v>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2"/>
      <c r="X12" s="14"/>
      <c r="Y12" s="14"/>
      <c r="Z12" s="14"/>
      <c r="AA12" s="14"/>
      <c r="AB12" s="3"/>
      <c r="AC12" s="3" t="s">
        <v>35</v>
      </c>
      <c r="AD12" s="3"/>
    </row>
    <row r="13" spans="1:30" ht="15" customHeight="1">
      <c r="A13" s="11" t="s">
        <v>15</v>
      </c>
      <c r="B13" s="16"/>
      <c r="C13" s="12">
        <v>842</v>
      </c>
      <c r="D13" s="12">
        <v>1255</v>
      </c>
      <c r="E13" s="12">
        <v>2735</v>
      </c>
      <c r="F13" s="12">
        <v>5770</v>
      </c>
      <c r="G13" s="12">
        <v>9398</v>
      </c>
      <c r="H13" s="12">
        <v>13904</v>
      </c>
      <c r="I13" s="12">
        <v>31934</v>
      </c>
      <c r="J13" s="12">
        <v>77726</v>
      </c>
      <c r="K13" s="13">
        <v>97106.49</v>
      </c>
      <c r="L13" s="13">
        <v>143313.4</v>
      </c>
      <c r="M13" s="13">
        <v>181221.4</v>
      </c>
      <c r="N13" s="13">
        <v>219285.49</v>
      </c>
      <c r="O13" s="13">
        <v>243483.49</v>
      </c>
      <c r="P13" s="13">
        <v>288253.931</v>
      </c>
      <c r="Q13" s="13">
        <v>335271.324</v>
      </c>
      <c r="R13" s="13">
        <v>494891.693</v>
      </c>
      <c r="S13" s="13">
        <v>651984.938</v>
      </c>
      <c r="T13" s="13">
        <v>845651.176</v>
      </c>
      <c r="U13" s="13">
        <v>1042495.496</v>
      </c>
      <c r="V13" s="13">
        <v>1365834.811</v>
      </c>
      <c r="W13" s="12">
        <v>1442211.335</v>
      </c>
      <c r="X13" s="14">
        <v>1500090.541</v>
      </c>
      <c r="Y13" s="14">
        <v>1786998.202</v>
      </c>
      <c r="Z13" s="14">
        <v>1982247.954</v>
      </c>
      <c r="AA13" s="14">
        <v>2262892.947</v>
      </c>
      <c r="AB13" s="15">
        <v>2433546.1</v>
      </c>
      <c r="AC13" s="3">
        <v>2581290.9</v>
      </c>
      <c r="AD13" s="3"/>
    </row>
    <row r="14" spans="1:30" ht="15" customHeight="1">
      <c r="A14" s="11" t="s">
        <v>34</v>
      </c>
      <c r="B14" s="12"/>
      <c r="C14" s="12"/>
      <c r="D14" s="12">
        <v>28</v>
      </c>
      <c r="E14" s="12"/>
      <c r="F14" s="12">
        <v>436</v>
      </c>
      <c r="G14" s="12">
        <v>713</v>
      </c>
      <c r="H14" s="12">
        <v>1453</v>
      </c>
      <c r="I14" s="12">
        <v>1859</v>
      </c>
      <c r="J14" s="12">
        <v>8884</v>
      </c>
      <c r="K14" s="13">
        <v>7427.4</v>
      </c>
      <c r="L14" s="13">
        <v>24158.4</v>
      </c>
      <c r="M14" s="13">
        <v>16005.4</v>
      </c>
      <c r="N14" s="13">
        <v>23586.49</v>
      </c>
      <c r="O14" s="13">
        <v>68954.49</v>
      </c>
      <c r="P14" s="12"/>
      <c r="Q14" s="13">
        <v>102114.788</v>
      </c>
      <c r="R14" s="13">
        <v>208646.64</v>
      </c>
      <c r="S14" s="13">
        <v>256470.034</v>
      </c>
      <c r="T14" s="12"/>
      <c r="U14" s="13">
        <v>2829.196</v>
      </c>
      <c r="V14" s="13">
        <v>25000</v>
      </c>
      <c r="W14" s="12">
        <v>58673</v>
      </c>
      <c r="X14" s="14">
        <v>139882.717</v>
      </c>
      <c r="Y14" s="14">
        <v>193233.153</v>
      </c>
      <c r="Z14" s="14">
        <v>20776.742</v>
      </c>
      <c r="AA14" s="14">
        <v>143093.99</v>
      </c>
      <c r="AB14" s="15">
        <v>267134.6</v>
      </c>
      <c r="AC14" s="3">
        <v>100000</v>
      </c>
      <c r="AD14" s="3"/>
    </row>
    <row r="15" spans="1:30" ht="15" customHeight="1">
      <c r="A15" s="11" t="s">
        <v>10</v>
      </c>
      <c r="B15" s="12"/>
      <c r="C15" s="12">
        <v>8</v>
      </c>
      <c r="D15" s="12"/>
      <c r="E15" s="12">
        <v>1</v>
      </c>
      <c r="F15" s="12"/>
      <c r="G15" s="12"/>
      <c r="H15" s="12"/>
      <c r="I15" s="12"/>
      <c r="J15" s="12"/>
      <c r="K15" s="13">
        <v>489.4</v>
      </c>
      <c r="L15" s="13">
        <v>457.4</v>
      </c>
      <c r="M15" s="13">
        <v>1418.4</v>
      </c>
      <c r="N15" s="13">
        <v>1776.49</v>
      </c>
      <c r="O15" s="13">
        <v>1460.49</v>
      </c>
      <c r="P15" s="12">
        <v>84.593</v>
      </c>
      <c r="Q15" s="12"/>
      <c r="R15" s="13">
        <v>151267.75</v>
      </c>
      <c r="S15" s="12"/>
      <c r="T15" s="12"/>
      <c r="U15" s="12"/>
      <c r="V15" s="12"/>
      <c r="W15" s="12"/>
      <c r="X15" s="14"/>
      <c r="Y15" s="14"/>
      <c r="Z15" s="14"/>
      <c r="AA15" s="14"/>
      <c r="AB15" s="3"/>
      <c r="AC15" s="3"/>
      <c r="AD15" s="3"/>
    </row>
    <row r="16" spans="1:30" ht="15" customHeight="1">
      <c r="A16" s="11" t="s">
        <v>24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3">
        <v>320344.05</v>
      </c>
      <c r="R16" s="13">
        <v>432106.39</v>
      </c>
      <c r="S16" s="12">
        <v>670185.743</v>
      </c>
      <c r="T16" s="13">
        <v>1168986.292</v>
      </c>
      <c r="U16" s="13">
        <v>1347844.302</v>
      </c>
      <c r="V16" s="13">
        <v>1801823.843</v>
      </c>
      <c r="W16" s="12">
        <v>1937605.668</v>
      </c>
      <c r="X16" s="14">
        <v>2124470.852</v>
      </c>
      <c r="Y16" s="14">
        <v>2363970.727</v>
      </c>
      <c r="Z16" s="14">
        <v>2692291.126</v>
      </c>
      <c r="AA16" s="14">
        <v>2959224.793</v>
      </c>
      <c r="AB16" s="15">
        <v>3514622.2</v>
      </c>
      <c r="AC16" s="3">
        <v>3688098.3</v>
      </c>
      <c r="AD16" s="3"/>
    </row>
    <row r="17" spans="1:30" ht="15" customHeight="1">
      <c r="A17" s="11" t="s">
        <v>12</v>
      </c>
      <c r="B17" s="12">
        <v>380</v>
      </c>
      <c r="C17" s="12">
        <v>2</v>
      </c>
      <c r="D17" s="12">
        <v>757</v>
      </c>
      <c r="E17" s="12">
        <v>6</v>
      </c>
      <c r="F17" s="12">
        <v>2997</v>
      </c>
      <c r="G17" s="12">
        <v>1545</v>
      </c>
      <c r="H17" s="12">
        <v>2262</v>
      </c>
      <c r="I17" s="12">
        <v>16901</v>
      </c>
      <c r="J17" s="12">
        <v>34949</v>
      </c>
      <c r="K17" s="12"/>
      <c r="L17" s="12"/>
      <c r="M17" s="12"/>
      <c r="N17" s="12"/>
      <c r="O17" s="12"/>
      <c r="P17" s="12"/>
      <c r="Q17" s="12"/>
      <c r="R17" s="13">
        <v>10447.08</v>
      </c>
      <c r="S17" s="12">
        <v>3762.472</v>
      </c>
      <c r="T17" s="12"/>
      <c r="U17" s="13">
        <v>25000.717</v>
      </c>
      <c r="V17" s="12"/>
      <c r="W17" s="12"/>
      <c r="X17" s="14"/>
      <c r="Y17" s="14"/>
      <c r="Z17" s="14"/>
      <c r="AA17" s="14"/>
      <c r="AB17" s="3"/>
      <c r="AC17" s="3"/>
      <c r="AD17" s="3"/>
    </row>
    <row r="18" spans="1:30" ht="15" customHeight="1">
      <c r="A18" s="11" t="s">
        <v>13</v>
      </c>
      <c r="B18" s="12">
        <v>20</v>
      </c>
      <c r="C18" s="12">
        <v>77</v>
      </c>
      <c r="D18" s="12">
        <v>20</v>
      </c>
      <c r="E18" s="12"/>
      <c r="F18" s="12">
        <v>575</v>
      </c>
      <c r="G18" s="12">
        <v>1008</v>
      </c>
      <c r="H18" s="12">
        <v>4668</v>
      </c>
      <c r="I18" s="12">
        <v>6406</v>
      </c>
      <c r="J18" s="12">
        <v>11147</v>
      </c>
      <c r="K18" s="13">
        <v>19828.4</v>
      </c>
      <c r="L18" s="13">
        <v>23830.4</v>
      </c>
      <c r="M18" s="13">
        <v>18425.4</v>
      </c>
      <c r="N18" s="13">
        <v>2302.49</v>
      </c>
      <c r="O18" s="12"/>
      <c r="P18" s="12"/>
      <c r="Q18" s="12"/>
      <c r="R18" s="13">
        <v>56104.58</v>
      </c>
      <c r="S18" s="12"/>
      <c r="T18" s="12"/>
      <c r="U18" s="12"/>
      <c r="V18" s="12"/>
      <c r="W18" s="12"/>
      <c r="X18" s="14"/>
      <c r="Y18" s="14"/>
      <c r="Z18" s="14"/>
      <c r="AA18" s="14"/>
      <c r="AB18" s="3"/>
      <c r="AC18" s="3"/>
      <c r="AD18" s="3"/>
    </row>
    <row r="19" spans="1:30" ht="15" customHeight="1">
      <c r="A19" s="2"/>
      <c r="B19" s="12"/>
      <c r="C19" s="12"/>
      <c r="D19" s="12"/>
      <c r="E19" s="12"/>
      <c r="F19" s="12"/>
      <c r="G19" s="12"/>
      <c r="H19" s="12"/>
      <c r="I19" s="12"/>
      <c r="J19" s="12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3"/>
      <c r="X19" s="10"/>
      <c r="Y19" s="10"/>
      <c r="Z19" s="10"/>
      <c r="AA19" s="10"/>
      <c r="AB19" s="3"/>
      <c r="AC19" s="3"/>
      <c r="AD19" s="3"/>
    </row>
    <row r="20" spans="1:30" ht="15" customHeight="1">
      <c r="A20" s="8" t="s">
        <v>19</v>
      </c>
      <c r="B20" s="9">
        <f aca="true" t="shared" si="1" ref="B20:W20">SUM(B21:B35)</f>
        <v>779</v>
      </c>
      <c r="C20" s="9">
        <f t="shared" si="1"/>
        <v>1452</v>
      </c>
      <c r="D20" s="9">
        <f t="shared" si="1"/>
        <v>2589</v>
      </c>
      <c r="E20" s="9">
        <f t="shared" si="1"/>
        <v>3154</v>
      </c>
      <c r="F20" s="9">
        <f t="shared" si="1"/>
        <v>12859</v>
      </c>
      <c r="G20" s="9">
        <f t="shared" si="1"/>
        <v>25428</v>
      </c>
      <c r="H20" s="9">
        <f t="shared" si="1"/>
        <v>40090</v>
      </c>
      <c r="I20" s="9">
        <f t="shared" si="1"/>
        <v>63654</v>
      </c>
      <c r="J20" s="9">
        <f t="shared" si="1"/>
        <v>143019</v>
      </c>
      <c r="K20" s="9">
        <f t="shared" si="1"/>
        <v>134464.45</v>
      </c>
      <c r="L20" s="9">
        <f t="shared" si="1"/>
        <v>204136.99999999997</v>
      </c>
      <c r="M20" s="9">
        <f t="shared" si="1"/>
        <v>238274.99999999997</v>
      </c>
      <c r="N20" s="9">
        <f t="shared" si="1"/>
        <v>308549.79999999993</v>
      </c>
      <c r="O20" s="9">
        <f t="shared" si="1"/>
        <v>461743.5500000001</v>
      </c>
      <c r="P20" s="9">
        <f t="shared" si="1"/>
        <v>636352.9069999999</v>
      </c>
      <c r="Q20" s="9">
        <f t="shared" si="1"/>
        <v>840229.4769999998</v>
      </c>
      <c r="R20" s="9">
        <f t="shared" si="1"/>
        <v>1395321.4799999997</v>
      </c>
      <c r="S20" s="9">
        <f t="shared" si="1"/>
        <v>1639325.768</v>
      </c>
      <c r="T20" s="9">
        <f t="shared" si="1"/>
        <v>2111310.247</v>
      </c>
      <c r="U20" s="9">
        <f t="shared" si="1"/>
        <v>2508478.918</v>
      </c>
      <c r="V20" s="9">
        <f t="shared" si="1"/>
        <v>3325671.7749999994</v>
      </c>
      <c r="W20" s="9">
        <f t="shared" si="1"/>
        <v>3567114.865</v>
      </c>
      <c r="X20" s="10">
        <f aca="true" t="shared" si="2" ref="X20:AC20">X21+X25+X28+X31+X32+X35</f>
        <v>3897643.961</v>
      </c>
      <c r="Y20" s="10">
        <f t="shared" si="2"/>
        <v>4578568.418</v>
      </c>
      <c r="Z20" s="10">
        <f t="shared" si="2"/>
        <v>4842671.470999999</v>
      </c>
      <c r="AA20" s="10">
        <f t="shared" si="2"/>
        <v>5746143.2639999995</v>
      </c>
      <c r="AB20" s="10">
        <f t="shared" si="2"/>
        <v>6552353</v>
      </c>
      <c r="AC20" s="10">
        <f t="shared" si="2"/>
        <v>7106876.8</v>
      </c>
      <c r="AD20" s="3"/>
    </row>
    <row r="21" spans="1:30" ht="15" customHeight="1">
      <c r="A21" s="17" t="s">
        <v>28</v>
      </c>
      <c r="B21" s="12">
        <v>291</v>
      </c>
      <c r="C21" s="12">
        <v>456</v>
      </c>
      <c r="D21" s="12">
        <v>685</v>
      </c>
      <c r="E21" s="12">
        <v>1173</v>
      </c>
      <c r="F21" s="12">
        <v>2269</v>
      </c>
      <c r="G21" s="12">
        <v>4877</v>
      </c>
      <c r="H21" s="12">
        <v>7139</v>
      </c>
      <c r="I21" s="12">
        <v>12980</v>
      </c>
      <c r="J21" s="12">
        <v>42796</v>
      </c>
      <c r="K21" s="13">
        <v>54507.49</v>
      </c>
      <c r="L21" s="13">
        <v>74487.4</v>
      </c>
      <c r="M21" s="13">
        <v>108394.4</v>
      </c>
      <c r="N21" s="13">
        <v>139197.3</v>
      </c>
      <c r="O21" s="13">
        <v>161878.45</v>
      </c>
      <c r="P21" s="13">
        <v>161075</v>
      </c>
      <c r="Q21" s="13">
        <v>193942.9</v>
      </c>
      <c r="R21" s="13">
        <v>282129.48</v>
      </c>
      <c r="S21" s="13">
        <v>297972.773</v>
      </c>
      <c r="T21" s="12">
        <v>338129.34699999995</v>
      </c>
      <c r="U21" s="12">
        <v>436345.406</v>
      </c>
      <c r="V21" s="12">
        <v>528183.96</v>
      </c>
      <c r="W21" s="12">
        <v>630193.866</v>
      </c>
      <c r="X21" s="14">
        <v>728043.369</v>
      </c>
      <c r="Y21" s="14">
        <v>798100.339</v>
      </c>
      <c r="Z21" s="14">
        <v>864482.611</v>
      </c>
      <c r="AA21" s="14">
        <v>1047899.18</v>
      </c>
      <c r="AB21" s="3">
        <f>(AB22+AB23+AB24)</f>
        <v>1066084.4</v>
      </c>
      <c r="AC21" s="3">
        <f>(AC22+AC23+AC24)</f>
        <v>1180765.2</v>
      </c>
      <c r="AD21" s="3"/>
    </row>
    <row r="22" spans="1:30" ht="15" customHeight="1">
      <c r="A22" s="18" t="s">
        <v>25</v>
      </c>
      <c r="B22" s="12"/>
      <c r="C22" s="12"/>
      <c r="D22" s="12"/>
      <c r="E22" s="12"/>
      <c r="F22" s="12"/>
      <c r="G22" s="12"/>
      <c r="H22" s="12"/>
      <c r="I22" s="12"/>
      <c r="J22" s="12"/>
      <c r="K22" s="13"/>
      <c r="L22" s="13"/>
      <c r="M22" s="13"/>
      <c r="N22" s="13"/>
      <c r="O22" s="13"/>
      <c r="P22" s="13"/>
      <c r="Q22" s="13"/>
      <c r="R22" s="13"/>
      <c r="S22" s="13"/>
      <c r="T22" s="12"/>
      <c r="U22" s="12"/>
      <c r="V22" s="12"/>
      <c r="W22" s="12"/>
      <c r="X22" s="14">
        <v>514691.99</v>
      </c>
      <c r="Y22" s="14">
        <v>566806.401</v>
      </c>
      <c r="Z22" s="14">
        <v>636277.736</v>
      </c>
      <c r="AA22" s="14">
        <v>760807.381</v>
      </c>
      <c r="AB22" s="15">
        <v>800846.1</v>
      </c>
      <c r="AC22" s="3">
        <v>873749</v>
      </c>
      <c r="AD22" s="3"/>
    </row>
    <row r="23" spans="1:30" ht="15" customHeight="1">
      <c r="A23" s="18" t="s">
        <v>26</v>
      </c>
      <c r="B23" s="12"/>
      <c r="C23" s="12"/>
      <c r="D23" s="12"/>
      <c r="E23" s="12"/>
      <c r="F23" s="12"/>
      <c r="G23" s="12"/>
      <c r="H23" s="12"/>
      <c r="I23" s="12"/>
      <c r="J23" s="12"/>
      <c r="K23" s="13"/>
      <c r="L23" s="13"/>
      <c r="M23" s="13"/>
      <c r="N23" s="13"/>
      <c r="O23" s="13"/>
      <c r="P23" s="13"/>
      <c r="Q23" s="13"/>
      <c r="R23" s="13"/>
      <c r="S23" s="13"/>
      <c r="T23" s="12"/>
      <c r="U23" s="12"/>
      <c r="V23" s="12"/>
      <c r="W23" s="12"/>
      <c r="X23" s="14">
        <v>103337.46</v>
      </c>
      <c r="Y23" s="14">
        <v>106056.886</v>
      </c>
      <c r="Z23" s="14">
        <v>114359.868</v>
      </c>
      <c r="AA23" s="14">
        <v>160810.804</v>
      </c>
      <c r="AB23" s="15">
        <v>141371</v>
      </c>
      <c r="AC23" s="3">
        <v>139850.9</v>
      </c>
      <c r="AD23" s="3" t="s">
        <v>35</v>
      </c>
    </row>
    <row r="24" spans="1:30" ht="15" customHeight="1">
      <c r="A24" s="18" t="s">
        <v>27</v>
      </c>
      <c r="B24" s="12"/>
      <c r="C24" s="12"/>
      <c r="D24" s="12"/>
      <c r="E24" s="12"/>
      <c r="F24" s="12"/>
      <c r="G24" s="12"/>
      <c r="H24" s="12"/>
      <c r="I24" s="12"/>
      <c r="J24" s="12"/>
      <c r="K24" s="13"/>
      <c r="L24" s="13"/>
      <c r="M24" s="13"/>
      <c r="N24" s="13"/>
      <c r="O24" s="13"/>
      <c r="P24" s="13"/>
      <c r="Q24" s="13"/>
      <c r="R24" s="13"/>
      <c r="S24" s="13"/>
      <c r="T24" s="12"/>
      <c r="U24" s="12"/>
      <c r="V24" s="12"/>
      <c r="W24" s="12"/>
      <c r="X24" s="14">
        <v>110013.919</v>
      </c>
      <c r="Y24" s="14">
        <v>125237.052</v>
      </c>
      <c r="Z24" s="14">
        <v>113845.007</v>
      </c>
      <c r="AA24" s="14">
        <v>126280.995</v>
      </c>
      <c r="AB24" s="15">
        <v>123867.3</v>
      </c>
      <c r="AC24" s="3">
        <v>167165.3</v>
      </c>
      <c r="AD24" s="3"/>
    </row>
    <row r="25" spans="1:30" ht="15" customHeight="1">
      <c r="A25" s="17" t="s">
        <v>16</v>
      </c>
      <c r="B25" s="12">
        <v>210</v>
      </c>
      <c r="C25" s="12">
        <v>472</v>
      </c>
      <c r="D25" s="12">
        <v>737</v>
      </c>
      <c r="E25" s="12">
        <v>872</v>
      </c>
      <c r="F25" s="12">
        <v>2249</v>
      </c>
      <c r="G25" s="12">
        <v>10796</v>
      </c>
      <c r="H25" s="12">
        <v>16742</v>
      </c>
      <c r="I25" s="12">
        <v>7887</v>
      </c>
      <c r="J25" s="12">
        <v>16960</v>
      </c>
      <c r="K25" s="13">
        <v>26384.49</v>
      </c>
      <c r="L25" s="13">
        <v>30174.4</v>
      </c>
      <c r="M25" s="13">
        <v>38997.4</v>
      </c>
      <c r="N25" s="13">
        <v>42572.3</v>
      </c>
      <c r="O25" s="13">
        <v>72509.45</v>
      </c>
      <c r="P25" s="13">
        <v>52138.837</v>
      </c>
      <c r="Q25" s="13">
        <v>129515.526</v>
      </c>
      <c r="R25" s="13">
        <v>131050.99</v>
      </c>
      <c r="S25" s="13">
        <v>164947.356</v>
      </c>
      <c r="T25" s="12">
        <v>62973.3</v>
      </c>
      <c r="U25" s="12">
        <v>80195.48499999999</v>
      </c>
      <c r="V25" s="12">
        <v>207819.038</v>
      </c>
      <c r="W25" s="12">
        <v>225745.19</v>
      </c>
      <c r="X25" s="14">
        <v>216162.80599999998</v>
      </c>
      <c r="Y25" s="14">
        <v>259347.94400000002</v>
      </c>
      <c r="Z25" s="14">
        <v>220133.362</v>
      </c>
      <c r="AA25" s="14">
        <v>363627.51399999997</v>
      </c>
      <c r="AB25" s="3">
        <f>(AB26+AB27)</f>
        <v>529575.4</v>
      </c>
      <c r="AC25" s="3">
        <f>(AC26+AC27)</f>
        <v>625938.3</v>
      </c>
      <c r="AD25" s="3"/>
    </row>
    <row r="26" spans="1:30" ht="21" customHeight="1">
      <c r="A26" s="19" t="s">
        <v>32</v>
      </c>
      <c r="B26" s="12"/>
      <c r="C26" s="12"/>
      <c r="D26" s="12"/>
      <c r="E26" s="12"/>
      <c r="F26" s="12"/>
      <c r="G26" s="12"/>
      <c r="H26" s="12"/>
      <c r="I26" s="12"/>
      <c r="J26" s="12"/>
      <c r="K26" s="13"/>
      <c r="L26" s="13"/>
      <c r="M26" s="13"/>
      <c r="N26" s="13"/>
      <c r="O26" s="13"/>
      <c r="P26" s="13"/>
      <c r="Q26" s="13"/>
      <c r="R26" s="13"/>
      <c r="S26" s="13"/>
      <c r="T26" s="12"/>
      <c r="U26" s="12"/>
      <c r="V26" s="12"/>
      <c r="W26" s="12"/>
      <c r="X26" s="14">
        <v>19480.8</v>
      </c>
      <c r="Y26" s="14">
        <v>11209.263</v>
      </c>
      <c r="Z26" s="14">
        <v>10274.191</v>
      </c>
      <c r="AA26" s="14">
        <v>11887.154</v>
      </c>
      <c r="AB26" s="15">
        <v>75416.9</v>
      </c>
      <c r="AC26" s="3">
        <v>9232.3</v>
      </c>
      <c r="AD26" s="3"/>
    </row>
    <row r="27" spans="1:30" ht="15" customHeight="1">
      <c r="A27" s="19" t="s">
        <v>29</v>
      </c>
      <c r="B27" s="12"/>
      <c r="C27" s="12"/>
      <c r="D27" s="12"/>
      <c r="E27" s="12"/>
      <c r="F27" s="12"/>
      <c r="G27" s="12"/>
      <c r="H27" s="12"/>
      <c r="I27" s="12"/>
      <c r="J27" s="12"/>
      <c r="K27" s="13"/>
      <c r="L27" s="13"/>
      <c r="M27" s="13"/>
      <c r="N27" s="13"/>
      <c r="O27" s="13"/>
      <c r="P27" s="13"/>
      <c r="Q27" s="13"/>
      <c r="R27" s="13"/>
      <c r="S27" s="13"/>
      <c r="T27" s="12"/>
      <c r="U27" s="12"/>
      <c r="V27" s="12"/>
      <c r="W27" s="12"/>
      <c r="X27" s="14">
        <v>196682.006</v>
      </c>
      <c r="Y27" s="14">
        <v>248138.681</v>
      </c>
      <c r="Z27" s="14">
        <v>209859.171</v>
      </c>
      <c r="AA27" s="14">
        <v>351740.36</v>
      </c>
      <c r="AB27" s="15">
        <v>454158.5</v>
      </c>
      <c r="AC27" s="3">
        <v>616706</v>
      </c>
      <c r="AD27" s="3"/>
    </row>
    <row r="28" spans="1:30" ht="15" customHeight="1">
      <c r="A28" s="17" t="s">
        <v>17</v>
      </c>
      <c r="B28" s="12">
        <v>237</v>
      </c>
      <c r="C28" s="12">
        <v>449</v>
      </c>
      <c r="D28" s="12">
        <v>374</v>
      </c>
      <c r="E28" s="12">
        <v>710</v>
      </c>
      <c r="F28" s="12">
        <v>3349</v>
      </c>
      <c r="G28" s="12">
        <v>5473</v>
      </c>
      <c r="H28" s="12">
        <v>9374</v>
      </c>
      <c r="I28" s="12">
        <v>11448</v>
      </c>
      <c r="J28" s="12">
        <v>54221</v>
      </c>
      <c r="K28" s="13">
        <v>37231.49</v>
      </c>
      <c r="L28" s="13">
        <v>59929.4</v>
      </c>
      <c r="M28" s="13">
        <v>84568.4</v>
      </c>
      <c r="N28" s="13">
        <v>110414.3</v>
      </c>
      <c r="O28" s="13">
        <v>206219.45</v>
      </c>
      <c r="P28" s="13">
        <v>382270.458</v>
      </c>
      <c r="Q28" s="13">
        <v>445801.5</v>
      </c>
      <c r="R28" s="13">
        <v>597911.34</v>
      </c>
      <c r="S28" s="13">
        <v>955647.342</v>
      </c>
      <c r="T28" s="12">
        <v>1490476.4</v>
      </c>
      <c r="U28" s="12">
        <v>1864493.114</v>
      </c>
      <c r="V28" s="12">
        <v>2420022.681</v>
      </c>
      <c r="W28" s="12">
        <v>2675218.575</v>
      </c>
      <c r="X28" s="14">
        <v>2896844.3449999997</v>
      </c>
      <c r="Y28" s="14">
        <v>3448358.205</v>
      </c>
      <c r="Z28" s="14">
        <v>3571302.628</v>
      </c>
      <c r="AA28" s="14">
        <v>4232458.158</v>
      </c>
      <c r="AB28" s="3">
        <f>(AB29+AB30)</f>
        <v>4816834.9</v>
      </c>
      <c r="AC28" s="3">
        <f>(AC29+AC30)</f>
        <v>5166711.5</v>
      </c>
      <c r="AD28" s="3"/>
    </row>
    <row r="29" spans="1:30" ht="15" customHeight="1">
      <c r="A29" s="18" t="s">
        <v>30</v>
      </c>
      <c r="B29" s="12"/>
      <c r="C29" s="12"/>
      <c r="D29" s="12"/>
      <c r="E29" s="12"/>
      <c r="F29" s="12"/>
      <c r="G29" s="12"/>
      <c r="H29" s="12"/>
      <c r="I29" s="12"/>
      <c r="J29" s="12"/>
      <c r="K29" s="13"/>
      <c r="L29" s="13"/>
      <c r="M29" s="13"/>
      <c r="N29" s="13"/>
      <c r="O29" s="13"/>
      <c r="P29" s="13"/>
      <c r="Q29" s="13"/>
      <c r="R29" s="13"/>
      <c r="S29" s="13"/>
      <c r="T29" s="12"/>
      <c r="U29" s="12"/>
      <c r="V29" s="12"/>
      <c r="W29" s="12"/>
      <c r="X29" s="14">
        <v>2255686.26</v>
      </c>
      <c r="Y29" s="14">
        <v>2712953.54</v>
      </c>
      <c r="Z29" s="14">
        <v>2836174.2</v>
      </c>
      <c r="AA29" s="14">
        <v>3348337.232</v>
      </c>
      <c r="AB29" s="15">
        <v>3853094.6</v>
      </c>
      <c r="AC29" s="3">
        <v>4184812.4</v>
      </c>
      <c r="AD29" s="3"/>
    </row>
    <row r="30" spans="1:30" ht="15" customHeight="1">
      <c r="A30" s="18" t="s">
        <v>31</v>
      </c>
      <c r="B30" s="12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3"/>
      <c r="N30" s="13"/>
      <c r="O30" s="13"/>
      <c r="P30" s="13"/>
      <c r="Q30" s="13"/>
      <c r="R30" s="13"/>
      <c r="S30" s="13"/>
      <c r="T30" s="12"/>
      <c r="U30" s="12"/>
      <c r="V30" s="12"/>
      <c r="W30" s="12"/>
      <c r="X30" s="14">
        <v>641158.085</v>
      </c>
      <c r="Y30" s="14">
        <v>735404.665</v>
      </c>
      <c r="Z30" s="14">
        <v>735128.428</v>
      </c>
      <c r="AA30" s="14">
        <v>884120.926</v>
      </c>
      <c r="AB30" s="15">
        <v>963740.3</v>
      </c>
      <c r="AC30" s="3">
        <v>981899.1</v>
      </c>
      <c r="AD30" s="3"/>
    </row>
    <row r="31" spans="1:30" ht="15" customHeight="1">
      <c r="A31" s="17" t="s">
        <v>14</v>
      </c>
      <c r="B31" s="12">
        <v>8</v>
      </c>
      <c r="C31" s="12">
        <v>11</v>
      </c>
      <c r="D31" s="12">
        <v>16</v>
      </c>
      <c r="E31" s="12">
        <v>136</v>
      </c>
      <c r="F31" s="12">
        <v>3721</v>
      </c>
      <c r="G31" s="12">
        <v>1689</v>
      </c>
      <c r="H31" s="12">
        <v>1656</v>
      </c>
      <c r="I31" s="12">
        <v>3116</v>
      </c>
      <c r="J31" s="12">
        <v>9567</v>
      </c>
      <c r="K31" s="13">
        <v>1740.49</v>
      </c>
      <c r="L31" s="13">
        <v>5312.4</v>
      </c>
      <c r="M31" s="12"/>
      <c r="N31" s="13">
        <v>7965.3</v>
      </c>
      <c r="O31" s="13">
        <v>10111.4</v>
      </c>
      <c r="P31" s="13">
        <v>21929.083</v>
      </c>
      <c r="Q31" s="13">
        <v>44367.722</v>
      </c>
      <c r="R31" s="13">
        <v>94100.37</v>
      </c>
      <c r="S31" s="13">
        <v>95282.982</v>
      </c>
      <c r="T31" s="13">
        <v>109920.299</v>
      </c>
      <c r="U31" s="13">
        <v>61606.97</v>
      </c>
      <c r="V31" s="13">
        <v>71543.392</v>
      </c>
      <c r="W31" s="13">
        <v>21853.043</v>
      </c>
      <c r="X31" s="14">
        <v>53057.166</v>
      </c>
      <c r="Y31" s="14">
        <v>70777.221</v>
      </c>
      <c r="Z31" s="14">
        <v>167708.003</v>
      </c>
      <c r="AA31" s="14">
        <v>97839.208</v>
      </c>
      <c r="AB31" s="15">
        <v>131290.1</v>
      </c>
      <c r="AC31" s="3">
        <v>115472.1</v>
      </c>
      <c r="AD31" s="3"/>
    </row>
    <row r="32" spans="1:30" ht="15" customHeight="1">
      <c r="A32" s="17" t="s">
        <v>13</v>
      </c>
      <c r="B32" s="12">
        <v>33</v>
      </c>
      <c r="C32" s="12">
        <v>57</v>
      </c>
      <c r="D32" s="12">
        <v>24</v>
      </c>
      <c r="E32" s="12">
        <v>263</v>
      </c>
      <c r="F32" s="12">
        <v>1269</v>
      </c>
      <c r="G32" s="12">
        <v>1050</v>
      </c>
      <c r="H32" s="12">
        <v>5179</v>
      </c>
      <c r="I32" s="12">
        <v>13868</v>
      </c>
      <c r="J32" s="12">
        <v>19475</v>
      </c>
      <c r="K32" s="13">
        <v>14600.49</v>
      </c>
      <c r="L32" s="13">
        <v>34233.4</v>
      </c>
      <c r="M32" s="13">
        <v>6118.4</v>
      </c>
      <c r="N32" s="13">
        <v>7981.3</v>
      </c>
      <c r="O32" s="13">
        <v>10503.4</v>
      </c>
      <c r="P32" s="13">
        <v>18565.949</v>
      </c>
      <c r="Q32" s="13">
        <v>25885.499</v>
      </c>
      <c r="R32" s="13">
        <v>137876.89</v>
      </c>
      <c r="S32" s="13">
        <v>123952.426</v>
      </c>
      <c r="T32" s="13">
        <v>77134.794</v>
      </c>
      <c r="U32" s="12"/>
      <c r="V32" s="13">
        <v>92426.775</v>
      </c>
      <c r="W32" s="13">
        <v>10009.805</v>
      </c>
      <c r="X32" s="14">
        <v>542.606</v>
      </c>
      <c r="Y32" s="14"/>
      <c r="Z32" s="14"/>
      <c r="AA32" s="14"/>
      <c r="AB32" s="3"/>
      <c r="AC32" s="3">
        <v>13811</v>
      </c>
      <c r="AD32" s="3"/>
    </row>
    <row r="33" spans="1:30" ht="15" customHeight="1">
      <c r="A33" s="17" t="s">
        <v>10</v>
      </c>
      <c r="B33" s="12"/>
      <c r="C33" s="12">
        <v>7</v>
      </c>
      <c r="D33" s="12">
        <v>753</v>
      </c>
      <c r="E33" s="12"/>
      <c r="F33" s="3">
        <v>2</v>
      </c>
      <c r="G33" s="12">
        <v>1543</v>
      </c>
      <c r="H33" s="12"/>
      <c r="I33" s="12">
        <v>14355</v>
      </c>
      <c r="J33" s="12"/>
      <c r="K33" s="12"/>
      <c r="L33" s="12"/>
      <c r="M33" s="13">
        <v>196.4</v>
      </c>
      <c r="N33" s="13">
        <v>419.3</v>
      </c>
      <c r="O33" s="13">
        <v>521.4</v>
      </c>
      <c r="P33" s="13">
        <v>373.58</v>
      </c>
      <c r="Q33" s="13">
        <v>716.33</v>
      </c>
      <c r="R33" s="13">
        <v>152252.41</v>
      </c>
      <c r="S33" s="13">
        <v>1522.889</v>
      </c>
      <c r="T33" s="12"/>
      <c r="U33" s="12"/>
      <c r="V33" s="12"/>
      <c r="W33" s="12"/>
      <c r="X33" s="14"/>
      <c r="Y33" s="14"/>
      <c r="Z33" s="14"/>
      <c r="AA33" s="14"/>
      <c r="AB33" s="3"/>
      <c r="AC33" s="3"/>
      <c r="AD33" s="3"/>
    </row>
    <row r="34" spans="1:30" ht="15" customHeight="1">
      <c r="A34" s="17" t="s">
        <v>22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4"/>
      <c r="Y34" s="14"/>
      <c r="Z34" s="14"/>
      <c r="AA34" s="14"/>
      <c r="AB34" s="3"/>
      <c r="AC34" s="3"/>
      <c r="AD34" s="3"/>
    </row>
    <row r="35" spans="1:30" ht="15" customHeight="1">
      <c r="A35" s="17" t="s">
        <v>23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3">
        <v>32676.107</v>
      </c>
      <c r="U35" s="13">
        <v>65837.943</v>
      </c>
      <c r="V35" s="13">
        <v>5675.929</v>
      </c>
      <c r="W35" s="13">
        <v>4094.386</v>
      </c>
      <c r="X35" s="14">
        <v>2993.669</v>
      </c>
      <c r="Y35" s="14">
        <v>1984.709</v>
      </c>
      <c r="Z35" s="14">
        <v>19044.867</v>
      </c>
      <c r="AA35" s="14">
        <v>4319.204</v>
      </c>
      <c r="AB35" s="15">
        <v>8568.2</v>
      </c>
      <c r="AC35" s="3">
        <v>4178.7</v>
      </c>
      <c r="AD35" s="3"/>
    </row>
    <row r="36" spans="1:30" ht="15" customHeight="1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3"/>
      <c r="Y36" s="23"/>
      <c r="Z36" s="23"/>
      <c r="AA36" s="23"/>
      <c r="AB36" s="23"/>
      <c r="AC36" s="23"/>
      <c r="AD36" s="3"/>
    </row>
    <row r="37" spans="1:23" s="2" customFormat="1" ht="15" customHeight="1">
      <c r="A37" s="24" t="s">
        <v>40</v>
      </c>
      <c r="N37" s="25"/>
      <c r="O37" s="25"/>
      <c r="P37" s="25"/>
      <c r="Q37" s="25"/>
      <c r="R37" s="25"/>
      <c r="S37" s="25"/>
      <c r="T37" s="25"/>
      <c r="U37" s="25"/>
      <c r="V37" s="1"/>
      <c r="W37" s="1"/>
    </row>
    <row r="38" spans="1:29" s="2" customFormat="1" ht="15" customHeight="1">
      <c r="A38" s="24" t="s">
        <v>41</v>
      </c>
      <c r="N38" s="25"/>
      <c r="O38" s="25"/>
      <c r="P38" s="25"/>
      <c r="Q38" s="25"/>
      <c r="R38" s="25"/>
      <c r="S38" s="25"/>
      <c r="T38" s="25"/>
      <c r="U38" s="25"/>
      <c r="V38" s="1"/>
      <c r="W38" s="1"/>
      <c r="AC38" s="2" t="s">
        <v>35</v>
      </c>
    </row>
    <row r="39" spans="1:23" s="2" customFormat="1" ht="15" customHeight="1">
      <c r="A39" s="24" t="s">
        <v>33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5"/>
      <c r="Q39" s="25"/>
      <c r="R39" s="25"/>
      <c r="S39" s="25"/>
      <c r="T39" s="25"/>
      <c r="U39" s="25"/>
      <c r="V39" s="1"/>
      <c r="W39" s="1"/>
    </row>
    <row r="40" ht="15" customHeight="1">
      <c r="A40" s="27" t="s">
        <v>42</v>
      </c>
    </row>
    <row r="41" ht="15" customHeight="1"/>
    <row r="42" ht="15" customHeight="1"/>
    <row r="43" ht="15" customHeight="1"/>
    <row r="44" spans="1:29" ht="15" customHeight="1">
      <c r="A44" s="44" t="s">
        <v>37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</row>
    <row r="45" spans="1:29" ht="15" customHeight="1">
      <c r="A45" s="45" t="s">
        <v>2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</row>
    <row r="46" spans="1:13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29" ht="15" customHeight="1">
      <c r="A47" s="4" t="s">
        <v>1</v>
      </c>
      <c r="B47" s="5">
        <v>1980</v>
      </c>
      <c r="C47" s="5">
        <v>1981</v>
      </c>
      <c r="D47" s="5">
        <v>1982</v>
      </c>
      <c r="E47" s="5">
        <v>1983</v>
      </c>
      <c r="F47" s="5">
        <v>1984</v>
      </c>
      <c r="G47" s="5">
        <v>1985</v>
      </c>
      <c r="H47" s="5">
        <v>1986</v>
      </c>
      <c r="I47" s="5">
        <v>1987</v>
      </c>
      <c r="J47" s="5">
        <v>1988</v>
      </c>
      <c r="K47" s="5">
        <v>1989</v>
      </c>
      <c r="L47" s="5">
        <v>1990</v>
      </c>
      <c r="M47" s="5">
        <v>1991</v>
      </c>
      <c r="N47" s="5">
        <v>1992</v>
      </c>
      <c r="O47" s="5">
        <v>1993</v>
      </c>
      <c r="P47" s="5">
        <v>1994</v>
      </c>
      <c r="Q47" s="5">
        <v>1995</v>
      </c>
      <c r="R47" s="5">
        <v>1996</v>
      </c>
      <c r="S47" s="5">
        <v>1997</v>
      </c>
      <c r="T47" s="6">
        <v>1998</v>
      </c>
      <c r="U47" s="5">
        <v>1999</v>
      </c>
      <c r="V47" s="6">
        <v>2000</v>
      </c>
      <c r="W47" s="5">
        <v>2001</v>
      </c>
      <c r="X47" s="6">
        <v>2002</v>
      </c>
      <c r="Y47" s="6">
        <v>2003</v>
      </c>
      <c r="Z47" s="6">
        <v>2004</v>
      </c>
      <c r="AA47" s="6">
        <v>2005</v>
      </c>
      <c r="AB47" s="6">
        <v>2006</v>
      </c>
      <c r="AC47" s="6">
        <v>2007</v>
      </c>
    </row>
    <row r="48" spans="1:22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9" s="29" customFormat="1" ht="15" customHeight="1">
      <c r="A49" s="8" t="s">
        <v>18</v>
      </c>
      <c r="B49" s="28">
        <f>SUM(B50:B60)</f>
        <v>100</v>
      </c>
      <c r="C49" s="28">
        <f>SUM(C50:C60)</f>
        <v>100</v>
      </c>
      <c r="D49" s="28">
        <f aca="true" t="shared" si="3" ref="D49:AC49">SUM(D50:D60)</f>
        <v>99.99999999999999</v>
      </c>
      <c r="E49" s="28">
        <f t="shared" si="3"/>
        <v>99.99999999999999</v>
      </c>
      <c r="F49" s="28">
        <f t="shared" si="3"/>
        <v>100.00000000000001</v>
      </c>
      <c r="G49" s="28">
        <f t="shared" si="3"/>
        <v>99.99999999999999</v>
      </c>
      <c r="H49" s="28">
        <f t="shared" si="3"/>
        <v>100</v>
      </c>
      <c r="I49" s="28">
        <f t="shared" si="3"/>
        <v>99.99999999999999</v>
      </c>
      <c r="J49" s="28">
        <f t="shared" si="3"/>
        <v>100</v>
      </c>
      <c r="K49" s="28">
        <f t="shared" si="3"/>
        <v>100.00000000000001</v>
      </c>
      <c r="L49" s="28">
        <f t="shared" si="3"/>
        <v>100</v>
      </c>
      <c r="M49" s="28">
        <f t="shared" si="3"/>
        <v>100</v>
      </c>
      <c r="N49" s="28">
        <f t="shared" si="3"/>
        <v>100.00000000000003</v>
      </c>
      <c r="O49" s="28">
        <f t="shared" si="3"/>
        <v>99.99999999999999</v>
      </c>
      <c r="P49" s="28">
        <f t="shared" si="3"/>
        <v>99.99999999999999</v>
      </c>
      <c r="Q49" s="28">
        <f t="shared" si="3"/>
        <v>100</v>
      </c>
      <c r="R49" s="28">
        <f t="shared" si="3"/>
        <v>99.99999999999997</v>
      </c>
      <c r="S49" s="28">
        <f t="shared" si="3"/>
        <v>100</v>
      </c>
      <c r="T49" s="28">
        <f t="shared" si="3"/>
        <v>100</v>
      </c>
      <c r="U49" s="28">
        <f t="shared" si="3"/>
        <v>100</v>
      </c>
      <c r="V49" s="28">
        <f t="shared" si="3"/>
        <v>100</v>
      </c>
      <c r="W49" s="28">
        <f t="shared" si="3"/>
        <v>99.99999999999997</v>
      </c>
      <c r="X49" s="28">
        <f t="shared" si="3"/>
        <v>100</v>
      </c>
      <c r="Y49" s="28">
        <f t="shared" si="3"/>
        <v>100.00000000000001</v>
      </c>
      <c r="Z49" s="28">
        <f t="shared" si="3"/>
        <v>99.99999999999999</v>
      </c>
      <c r="AA49" s="28">
        <f t="shared" si="3"/>
        <v>100</v>
      </c>
      <c r="AB49" s="28">
        <f t="shared" si="3"/>
        <v>100</v>
      </c>
      <c r="AC49" s="28">
        <f t="shared" si="3"/>
        <v>100</v>
      </c>
    </row>
    <row r="50" spans="1:29" ht="15" customHeight="1">
      <c r="A50" s="17" t="s">
        <v>4</v>
      </c>
      <c r="B50" s="30">
        <f aca="true" t="shared" si="4" ref="B50:AC59">B8/B$7*100</f>
        <v>10.526315789473683</v>
      </c>
      <c r="C50" s="30">
        <f t="shared" si="4"/>
        <v>5.303030303030303</v>
      </c>
      <c r="D50" s="30">
        <f t="shared" si="4"/>
        <v>4.132869833912708</v>
      </c>
      <c r="E50" s="30">
        <f t="shared" si="4"/>
        <v>3.5193405199746355</v>
      </c>
      <c r="F50" s="30">
        <f t="shared" si="4"/>
        <v>0.9643051559219225</v>
      </c>
      <c r="G50" s="30">
        <f t="shared" si="4"/>
        <v>0.36180588327827595</v>
      </c>
      <c r="H50" s="30">
        <f t="shared" si="4"/>
        <v>1.1474183088051881</v>
      </c>
      <c r="I50" s="30">
        <f t="shared" si="4"/>
        <v>0.6865240204857511</v>
      </c>
      <c r="J50" s="30">
        <f t="shared" si="4"/>
        <v>0.8733105391591327</v>
      </c>
      <c r="K50" s="30">
        <f t="shared" si="4"/>
        <v>2.6382324276306077</v>
      </c>
      <c r="L50" s="30">
        <f t="shared" si="4"/>
        <v>1.6544749520751405</v>
      </c>
      <c r="M50" s="30">
        <f t="shared" si="4"/>
        <v>1.945817273472019</v>
      </c>
      <c r="N50" s="30">
        <f t="shared" si="4"/>
        <v>2.285368020287706</v>
      </c>
      <c r="O50" s="30">
        <f t="shared" si="4"/>
        <v>1.1624399290315837</v>
      </c>
      <c r="P50" s="30">
        <f t="shared" si="4"/>
        <v>0.48872250735339196</v>
      </c>
      <c r="Q50" s="30">
        <f t="shared" si="4"/>
        <v>0.41899290344441664</v>
      </c>
      <c r="R50" s="30">
        <f t="shared" si="4"/>
        <v>0.34540642872205585</v>
      </c>
      <c r="S50" s="30">
        <f t="shared" si="4"/>
        <v>0.4558577157679376</v>
      </c>
      <c r="T50" s="30">
        <f t="shared" si="4"/>
        <v>0.4896251043487688</v>
      </c>
      <c r="U50" s="30">
        <f t="shared" si="4"/>
        <v>0.5169217052993387</v>
      </c>
      <c r="V50" s="30">
        <f t="shared" si="4"/>
        <v>0.590308134061125</v>
      </c>
      <c r="W50" s="30">
        <f t="shared" si="4"/>
        <v>0.6131667980363733</v>
      </c>
      <c r="X50" s="30">
        <f t="shared" si="4"/>
        <v>0.6160130899652483</v>
      </c>
      <c r="Y50" s="30">
        <f t="shared" si="4"/>
        <v>0.5185671334877932</v>
      </c>
      <c r="Z50" s="30">
        <f t="shared" si="4"/>
        <v>0.5071380775481061</v>
      </c>
      <c r="AA50" s="30">
        <f t="shared" si="4"/>
        <v>1.9019346886927877</v>
      </c>
      <c r="AB50" s="30">
        <f t="shared" si="4"/>
        <v>2.1083464215068997</v>
      </c>
      <c r="AC50" s="30">
        <f t="shared" si="4"/>
        <v>2.347717635966336</v>
      </c>
    </row>
    <row r="51" spans="1:29" ht="15" customHeight="1">
      <c r="A51" s="17" t="s">
        <v>5</v>
      </c>
      <c r="B51" s="30">
        <f t="shared" si="4"/>
        <v>5.006418485237484</v>
      </c>
      <c r="C51" s="30">
        <f t="shared" si="4"/>
        <v>1.790633608815427</v>
      </c>
      <c r="D51" s="30">
        <f t="shared" si="4"/>
        <v>2.008497489378138</v>
      </c>
      <c r="E51" s="30">
        <f t="shared" si="4"/>
        <v>1.5852885225110969</v>
      </c>
      <c r="F51" s="30">
        <f t="shared" si="4"/>
        <v>1.1664981724861965</v>
      </c>
      <c r="G51" s="30">
        <f t="shared" si="4"/>
        <v>0.6764196948246027</v>
      </c>
      <c r="H51" s="30">
        <f t="shared" si="4"/>
        <v>1.6238463457221253</v>
      </c>
      <c r="I51" s="30">
        <f t="shared" si="4"/>
        <v>1.9967323341816696</v>
      </c>
      <c r="J51" s="30">
        <f t="shared" si="4"/>
        <v>1.4837189464336906</v>
      </c>
      <c r="K51" s="30">
        <f t="shared" si="4"/>
        <v>2.7245004542085964</v>
      </c>
      <c r="L51" s="30">
        <f t="shared" si="4"/>
        <v>2.5808467018296075</v>
      </c>
      <c r="M51" s="30">
        <f t="shared" si="4"/>
        <v>4.042552477135682</v>
      </c>
      <c r="N51" s="30">
        <f t="shared" si="4"/>
        <v>5.8027947094246795</v>
      </c>
      <c r="O51" s="30">
        <f t="shared" si="4"/>
        <v>3.586080261066195</v>
      </c>
      <c r="P51" s="30">
        <f t="shared" si="4"/>
        <v>3.105432856095386</v>
      </c>
      <c r="Q51" s="30">
        <f t="shared" si="4"/>
        <v>2.4520081208144124</v>
      </c>
      <c r="R51" s="30">
        <f t="shared" si="4"/>
        <v>1.4900036085089847</v>
      </c>
      <c r="S51" s="30">
        <f t="shared" si="4"/>
        <v>1.6186449647755428</v>
      </c>
      <c r="T51" s="30">
        <f t="shared" si="4"/>
        <v>1.9352562731156018</v>
      </c>
      <c r="U51" s="30">
        <f t="shared" si="4"/>
        <v>1.6939352248524657</v>
      </c>
      <c r="V51" s="30">
        <f t="shared" si="4"/>
        <v>2.2383686375664658</v>
      </c>
      <c r="W51" s="30">
        <f t="shared" si="4"/>
        <v>1.9947195336531447</v>
      </c>
      <c r="X51" s="30">
        <f t="shared" si="4"/>
        <v>1.9150813606086583</v>
      </c>
      <c r="Y51" s="30">
        <f t="shared" si="4"/>
        <v>1.7585599831479903</v>
      </c>
      <c r="Z51" s="30">
        <f t="shared" si="4"/>
        <v>1.8577663287454502</v>
      </c>
      <c r="AA51" s="30">
        <f t="shared" si="4"/>
        <v>3.6181241477657666</v>
      </c>
      <c r="AB51" s="30">
        <f t="shared" si="4"/>
        <v>2.141594019736116</v>
      </c>
      <c r="AC51" s="30">
        <f t="shared" si="4"/>
        <v>2.2245580505912246</v>
      </c>
    </row>
    <row r="52" spans="1:29" ht="15" customHeight="1">
      <c r="A52" s="17" t="s">
        <v>6</v>
      </c>
      <c r="B52" s="30">
        <f t="shared" si="4"/>
        <v>2.1822849807445444</v>
      </c>
      <c r="C52" s="30">
        <f t="shared" si="4"/>
        <v>3.0303030303030303</v>
      </c>
      <c r="D52" s="30">
        <f t="shared" si="4"/>
        <v>1.6222479721900347</v>
      </c>
      <c r="E52" s="30">
        <f t="shared" si="4"/>
        <v>1.173113506658212</v>
      </c>
      <c r="F52" s="30">
        <f t="shared" si="4"/>
        <v>14.643440391943386</v>
      </c>
      <c r="G52" s="30">
        <f t="shared" si="4"/>
        <v>37.36432279377065</v>
      </c>
      <c r="H52" s="30">
        <f t="shared" si="4"/>
        <v>29.982539286605135</v>
      </c>
      <c r="I52" s="30">
        <f t="shared" si="4"/>
        <v>6.283972727558362</v>
      </c>
      <c r="J52" s="30">
        <f t="shared" si="4"/>
        <v>3.9924765240981963</v>
      </c>
      <c r="K52" s="30">
        <f t="shared" si="4"/>
        <v>0.6220891513122594</v>
      </c>
      <c r="L52" s="30">
        <f t="shared" si="4"/>
        <v>0.5023090589974091</v>
      </c>
      <c r="M52" s="30">
        <f t="shared" si="4"/>
        <v>1.0892447052819598</v>
      </c>
      <c r="N52" s="30">
        <f t="shared" si="4"/>
        <v>0.5525856910511876</v>
      </c>
      <c r="O52" s="30">
        <f t="shared" si="4"/>
        <v>0.9034216252952424</v>
      </c>
      <c r="P52" s="30">
        <f t="shared" si="4"/>
        <v>0.9074563373072606</v>
      </c>
      <c r="Q52" s="30">
        <f t="shared" si="4"/>
        <v>1.0999598552312813</v>
      </c>
      <c r="R52" s="30">
        <f t="shared" si="4"/>
        <v>0.5412781394396003</v>
      </c>
      <c r="S52" s="30">
        <f t="shared" si="4"/>
        <v>0.6585976509825714</v>
      </c>
      <c r="T52" s="30">
        <f t="shared" si="4"/>
        <v>1.8570255155873356</v>
      </c>
      <c r="U52" s="30">
        <f t="shared" si="4"/>
        <v>1.1143525982784441</v>
      </c>
      <c r="V52" s="30">
        <f t="shared" si="4"/>
        <v>0.7418446458084397</v>
      </c>
      <c r="W52" s="30">
        <f t="shared" si="4"/>
        <v>0.4698303989153991</v>
      </c>
      <c r="X52" s="30">
        <f t="shared" si="4"/>
        <v>0.40710524508577606</v>
      </c>
      <c r="Y52" s="30">
        <f t="shared" si="4"/>
        <v>0.45835685052768393</v>
      </c>
      <c r="Z52" s="30">
        <f t="shared" si="4"/>
        <v>0.2732270830106038</v>
      </c>
      <c r="AA52" s="30">
        <f t="shared" si="4"/>
        <v>0.2570065054333459</v>
      </c>
      <c r="AB52" s="30">
        <f t="shared" si="4"/>
        <v>0.3349651644226127</v>
      </c>
      <c r="AC52" s="30">
        <f t="shared" si="4"/>
        <v>0.21451757824196416</v>
      </c>
    </row>
    <row r="53" spans="1:29" ht="15" customHeight="1">
      <c r="A53" s="17" t="s">
        <v>7</v>
      </c>
      <c r="B53" s="30">
        <f t="shared" si="4"/>
        <v>30.937098844672654</v>
      </c>
      <c r="C53" s="30">
        <f t="shared" si="4"/>
        <v>25.895316804407713</v>
      </c>
      <c r="D53" s="30">
        <f t="shared" si="4"/>
        <v>12.668984163769794</v>
      </c>
      <c r="E53" s="30">
        <f t="shared" si="4"/>
        <v>6.7850348763474955</v>
      </c>
      <c r="F53" s="30">
        <f t="shared" si="4"/>
        <v>7.18562874251497</v>
      </c>
      <c r="G53" s="30">
        <f t="shared" si="4"/>
        <v>11.794085260342928</v>
      </c>
      <c r="H53" s="30">
        <f t="shared" si="4"/>
        <v>11.653778997256174</v>
      </c>
      <c r="I53" s="30">
        <f t="shared" si="4"/>
        <v>1.3290602318785938</v>
      </c>
      <c r="J53" s="30">
        <f t="shared" si="4"/>
        <v>0.8614240066005215</v>
      </c>
      <c r="K53" s="30">
        <f t="shared" si="4"/>
        <v>1.1642390769618634</v>
      </c>
      <c r="L53" s="30">
        <f t="shared" si="4"/>
        <v>1.325774563361213</v>
      </c>
      <c r="M53" s="30">
        <f t="shared" si="4"/>
        <v>1.8215911685311774</v>
      </c>
      <c r="N53" s="30">
        <f t="shared" si="4"/>
        <v>11.323141967885018</v>
      </c>
      <c r="O53" s="30">
        <f t="shared" si="4"/>
        <v>26.366913331067863</v>
      </c>
      <c r="P53" s="30">
        <f t="shared" si="4"/>
        <v>50.187286557811106</v>
      </c>
      <c r="Q53" s="30">
        <f t="shared" si="4"/>
        <v>5.847655622771462</v>
      </c>
      <c r="R53" s="30">
        <f t="shared" si="4"/>
        <v>0.6231452961112036</v>
      </c>
      <c r="S53" s="30">
        <f t="shared" si="4"/>
        <v>0.7392162824832751</v>
      </c>
      <c r="T53" s="30">
        <f t="shared" si="4"/>
        <v>0.29689809959985475</v>
      </c>
      <c r="U53" s="30">
        <f t="shared" si="4"/>
        <v>0.27494857343664547</v>
      </c>
      <c r="V53" s="30">
        <f t="shared" si="4"/>
        <v>0.42906513226188714</v>
      </c>
      <c r="W53" s="30">
        <f t="shared" si="4"/>
        <v>0.5281346890409148</v>
      </c>
      <c r="X53" s="30">
        <f t="shared" si="4"/>
        <v>0.47924562086495825</v>
      </c>
      <c r="Y53" s="30">
        <f t="shared" si="4"/>
        <v>2.3832849274679115</v>
      </c>
      <c r="Z53" s="30">
        <f t="shared" si="4"/>
        <v>0.404727186582259</v>
      </c>
      <c r="AA53" s="30">
        <f t="shared" si="4"/>
        <v>0.8522774450616272</v>
      </c>
      <c r="AB53" s="30">
        <f t="shared" si="4"/>
        <v>0.5590495505965567</v>
      </c>
      <c r="AC53" s="30">
        <f t="shared" si="4"/>
        <v>5.590305153453624</v>
      </c>
    </row>
    <row r="54" spans="1:28" ht="15" customHeight="1">
      <c r="A54" s="17" t="s">
        <v>8</v>
      </c>
      <c r="B54" s="30">
        <f t="shared" si="4"/>
        <v>0</v>
      </c>
      <c r="C54" s="30">
        <f t="shared" si="4"/>
        <v>0</v>
      </c>
      <c r="D54" s="30">
        <f t="shared" si="4"/>
        <v>0</v>
      </c>
      <c r="E54" s="30">
        <f t="shared" si="4"/>
        <v>0</v>
      </c>
      <c r="F54" s="30">
        <f t="shared" si="4"/>
        <v>0</v>
      </c>
      <c r="G54" s="30">
        <f t="shared" si="4"/>
        <v>0</v>
      </c>
      <c r="H54" s="30">
        <f t="shared" si="4"/>
        <v>0</v>
      </c>
      <c r="I54" s="30">
        <f t="shared" si="4"/>
        <v>0</v>
      </c>
      <c r="J54" s="30">
        <f t="shared" si="4"/>
        <v>0</v>
      </c>
      <c r="K54" s="30">
        <f t="shared" si="4"/>
        <v>0</v>
      </c>
      <c r="L54" s="30">
        <f t="shared" si="4"/>
        <v>0</v>
      </c>
      <c r="M54" s="30">
        <f t="shared" si="4"/>
        <v>0</v>
      </c>
      <c r="N54" s="30">
        <f t="shared" si="4"/>
        <v>0</v>
      </c>
      <c r="O54" s="30">
        <f t="shared" si="4"/>
        <v>0</v>
      </c>
      <c r="P54" s="30">
        <f t="shared" si="4"/>
        <v>0</v>
      </c>
      <c r="Q54" s="30">
        <f t="shared" si="4"/>
        <v>0</v>
      </c>
      <c r="R54" s="30">
        <f t="shared" si="4"/>
        <v>0</v>
      </c>
      <c r="S54" s="30">
        <f t="shared" si="4"/>
        <v>0</v>
      </c>
      <c r="T54" s="30">
        <f t="shared" si="4"/>
        <v>0</v>
      </c>
      <c r="U54" s="30">
        <f t="shared" si="4"/>
        <v>0</v>
      </c>
      <c r="V54" s="30">
        <f t="shared" si="4"/>
        <v>0</v>
      </c>
      <c r="W54" s="30">
        <f t="shared" si="4"/>
        <v>0</v>
      </c>
      <c r="X54" s="30"/>
      <c r="Y54" s="30"/>
      <c r="Z54" s="30"/>
      <c r="AA54" s="30"/>
      <c r="AB54" s="30"/>
    </row>
    <row r="55" spans="1:29" ht="15" customHeight="1">
      <c r="A55" s="17" t="s">
        <v>15</v>
      </c>
      <c r="B55" s="30">
        <f t="shared" si="4"/>
        <v>0</v>
      </c>
      <c r="C55" s="30">
        <f t="shared" si="4"/>
        <v>57.988980716253444</v>
      </c>
      <c r="D55" s="30">
        <f t="shared" si="4"/>
        <v>48.47431440710699</v>
      </c>
      <c r="E55" s="30">
        <f t="shared" si="4"/>
        <v>86.71528218135701</v>
      </c>
      <c r="F55" s="30">
        <f t="shared" si="4"/>
        <v>44.87129636830235</v>
      </c>
      <c r="G55" s="30">
        <f t="shared" si="4"/>
        <v>36.95925751140475</v>
      </c>
      <c r="H55" s="30">
        <f t="shared" si="4"/>
        <v>34.68196557745073</v>
      </c>
      <c r="I55" s="30">
        <f t="shared" si="4"/>
        <v>50.16809627046218</v>
      </c>
      <c r="J55" s="30">
        <f t="shared" si="4"/>
        <v>54.34662527356505</v>
      </c>
      <c r="K55" s="30">
        <f t="shared" si="4"/>
        <v>72.21711431220028</v>
      </c>
      <c r="L55" s="30">
        <f t="shared" si="4"/>
        <v>70.20442665859106</v>
      </c>
      <c r="M55" s="30">
        <f t="shared" si="4"/>
        <v>76.05550220921019</v>
      </c>
      <c r="N55" s="30">
        <f t="shared" si="4"/>
        <v>71.06980881474972</v>
      </c>
      <c r="O55" s="30">
        <f t="shared" si="4"/>
        <v>52.731338267227756</v>
      </c>
      <c r="P55" s="30">
        <f t="shared" si="4"/>
        <v>45.297808332087335</v>
      </c>
      <c r="Q55" s="30">
        <f t="shared" si="4"/>
        <v>39.902373380035144</v>
      </c>
      <c r="R55" s="30">
        <f t="shared" si="4"/>
        <v>35.46793406895321</v>
      </c>
      <c r="S55" s="30">
        <f t="shared" si="4"/>
        <v>39.771529901310004</v>
      </c>
      <c r="T55" s="30">
        <f t="shared" si="4"/>
        <v>40.053382831897935</v>
      </c>
      <c r="U55" s="30">
        <f t="shared" si="4"/>
        <v>41.55887013916694</v>
      </c>
      <c r="V55" s="30">
        <f t="shared" si="4"/>
        <v>41.069441105624435</v>
      </c>
      <c r="W55" s="30">
        <f t="shared" si="4"/>
        <v>40.43075116954496</v>
      </c>
      <c r="X55" s="30">
        <f t="shared" si="4"/>
        <v>38.48711057269399</v>
      </c>
      <c r="Y55" s="30">
        <f t="shared" si="4"/>
        <v>39.029627579106766</v>
      </c>
      <c r="Z55" s="30">
        <f t="shared" si="4"/>
        <v>40.932943022679794</v>
      </c>
      <c r="AA55" s="30">
        <f t="shared" si="4"/>
        <v>39.381074279459526</v>
      </c>
      <c r="AB55" s="30">
        <f>AB13/AB$7*100</f>
        <v>37.14003351162552</v>
      </c>
      <c r="AC55" s="30">
        <f>AC13/AC$7*100</f>
        <v>36.32103063894396</v>
      </c>
    </row>
    <row r="56" spans="1:29" ht="15" customHeight="1">
      <c r="A56" s="17" t="s">
        <v>9</v>
      </c>
      <c r="B56" s="30">
        <f t="shared" si="4"/>
        <v>0</v>
      </c>
      <c r="C56" s="30">
        <f t="shared" si="4"/>
        <v>0</v>
      </c>
      <c r="D56" s="30">
        <f t="shared" si="4"/>
        <v>1.0814986481266897</v>
      </c>
      <c r="E56" s="30">
        <f t="shared" si="4"/>
        <v>0</v>
      </c>
      <c r="F56" s="30">
        <f t="shared" si="4"/>
        <v>3.3906213546932107</v>
      </c>
      <c r="G56" s="30">
        <f t="shared" si="4"/>
        <v>2.8039955954066382</v>
      </c>
      <c r="H56" s="30">
        <f t="shared" si="4"/>
        <v>3.6243452232476927</v>
      </c>
      <c r="I56" s="30">
        <f t="shared" si="4"/>
        <v>2.920476325132749</v>
      </c>
      <c r="J56" s="30">
        <f t="shared" si="4"/>
        <v>6.211762073570645</v>
      </c>
      <c r="K56" s="30">
        <f t="shared" si="4"/>
        <v>5.523682246597898</v>
      </c>
      <c r="L56" s="30">
        <f t="shared" si="4"/>
        <v>11.834389673184129</v>
      </c>
      <c r="M56" s="30">
        <f t="shared" si="4"/>
        <v>6.717190878446436</v>
      </c>
      <c r="N56" s="30">
        <f t="shared" si="4"/>
        <v>7.644314883355968</v>
      </c>
      <c r="O56" s="30">
        <f t="shared" si="4"/>
        <v>14.933507554184366</v>
      </c>
      <c r="P56" s="30">
        <f t="shared" si="4"/>
        <v>0</v>
      </c>
      <c r="Q56" s="30">
        <f t="shared" si="4"/>
        <v>12.153208779642402</v>
      </c>
      <c r="R56" s="30">
        <f t="shared" si="4"/>
        <v>14.953302663798432</v>
      </c>
      <c r="S56" s="30">
        <f t="shared" si="4"/>
        <v>15.644848571672057</v>
      </c>
      <c r="T56" s="30">
        <f t="shared" si="4"/>
        <v>0</v>
      </c>
      <c r="U56" s="30">
        <f t="shared" si="4"/>
        <v>0.11278532100463919</v>
      </c>
      <c r="V56" s="30">
        <f t="shared" si="4"/>
        <v>0.7517278219676383</v>
      </c>
      <c r="W56" s="30">
        <f t="shared" si="4"/>
        <v>1.644830688680388</v>
      </c>
      <c r="X56" s="30">
        <f t="shared" si="4"/>
        <v>3.5889044355942397</v>
      </c>
      <c r="Y56" s="30">
        <f t="shared" si="4"/>
        <v>4.220383651805463</v>
      </c>
      <c r="Z56" s="30">
        <f t="shared" si="4"/>
        <v>0.4290347202865209</v>
      </c>
      <c r="AA56" s="30">
        <f t="shared" si="4"/>
        <v>2.4902614401644683</v>
      </c>
      <c r="AB56" s="30">
        <f>AB14/AB$7*100</f>
        <v>4.076926258399081</v>
      </c>
      <c r="AC56" s="30">
        <f>AC14/AC$7*100</f>
        <v>1.4070878504605568</v>
      </c>
    </row>
    <row r="57" spans="1:28" ht="15" customHeight="1">
      <c r="A57" s="17" t="s">
        <v>10</v>
      </c>
      <c r="B57" s="30">
        <f t="shared" si="4"/>
        <v>0</v>
      </c>
      <c r="C57" s="30">
        <f t="shared" si="4"/>
        <v>0.5509641873278237</v>
      </c>
      <c r="D57" s="30">
        <f t="shared" si="4"/>
        <v>0</v>
      </c>
      <c r="E57" s="30">
        <f t="shared" si="4"/>
        <v>0.03170577045022194</v>
      </c>
      <c r="F57" s="30">
        <f t="shared" si="4"/>
        <v>0</v>
      </c>
      <c r="G57" s="30">
        <f t="shared" si="4"/>
        <v>0</v>
      </c>
      <c r="H57" s="30">
        <f t="shared" si="4"/>
        <v>0</v>
      </c>
      <c r="I57" s="30">
        <f t="shared" si="4"/>
        <v>0</v>
      </c>
      <c r="J57" s="30">
        <f t="shared" si="4"/>
        <v>0</v>
      </c>
      <c r="K57" s="30">
        <f t="shared" si="4"/>
        <v>0.36396182937299876</v>
      </c>
      <c r="L57" s="30">
        <f t="shared" si="4"/>
        <v>0.22406491475074589</v>
      </c>
      <c r="M57" s="30">
        <f t="shared" si="4"/>
        <v>0.5952780650273298</v>
      </c>
      <c r="N57" s="30">
        <f t="shared" si="4"/>
        <v>0.5757553984137972</v>
      </c>
      <c r="O57" s="30">
        <f t="shared" si="4"/>
        <v>0.31629903212699745</v>
      </c>
      <c r="P57" s="30">
        <f t="shared" si="4"/>
        <v>0.013293409345513018</v>
      </c>
      <c r="Q57" s="30">
        <f t="shared" si="4"/>
        <v>0</v>
      </c>
      <c r="R57" s="30">
        <f t="shared" si="4"/>
        <v>10.841068176424</v>
      </c>
      <c r="S57" s="30">
        <f t="shared" si="4"/>
        <v>0</v>
      </c>
      <c r="T57" s="30">
        <f t="shared" si="4"/>
        <v>0</v>
      </c>
      <c r="U57" s="30">
        <f t="shared" si="4"/>
        <v>0</v>
      </c>
      <c r="V57" s="30">
        <f t="shared" si="4"/>
        <v>0</v>
      </c>
      <c r="W57" s="30">
        <f t="shared" si="4"/>
        <v>0</v>
      </c>
      <c r="X57" s="30"/>
      <c r="Y57" s="30"/>
      <c r="Z57" s="30"/>
      <c r="AA57" s="30"/>
      <c r="AB57" s="30"/>
    </row>
    <row r="58" spans="1:29" ht="15" customHeight="1">
      <c r="A58" s="17" t="s">
        <v>11</v>
      </c>
      <c r="B58" s="30">
        <f t="shared" si="4"/>
        <v>0</v>
      </c>
      <c r="C58" s="30">
        <f t="shared" si="4"/>
        <v>0</v>
      </c>
      <c r="D58" s="30">
        <f t="shared" si="4"/>
        <v>0</v>
      </c>
      <c r="E58" s="30">
        <f t="shared" si="4"/>
        <v>0</v>
      </c>
      <c r="F58" s="30">
        <f t="shared" si="4"/>
        <v>0</v>
      </c>
      <c r="G58" s="30">
        <f t="shared" si="4"/>
        <v>0</v>
      </c>
      <c r="H58" s="30">
        <f t="shared" si="4"/>
        <v>0</v>
      </c>
      <c r="I58" s="30">
        <f t="shared" si="4"/>
        <v>0</v>
      </c>
      <c r="J58" s="30">
        <f t="shared" si="4"/>
        <v>0</v>
      </c>
      <c r="K58" s="30">
        <f t="shared" si="4"/>
        <v>0</v>
      </c>
      <c r="L58" s="30">
        <f t="shared" si="4"/>
        <v>0</v>
      </c>
      <c r="M58" s="30">
        <f t="shared" si="4"/>
        <v>0</v>
      </c>
      <c r="N58" s="30">
        <f t="shared" si="4"/>
        <v>0</v>
      </c>
      <c r="O58" s="30">
        <f t="shared" si="4"/>
        <v>0</v>
      </c>
      <c r="P58" s="30">
        <f t="shared" si="4"/>
        <v>0</v>
      </c>
      <c r="Q58" s="30">
        <f t="shared" si="4"/>
        <v>38.12580133806089</v>
      </c>
      <c r="R58" s="30">
        <f t="shared" si="4"/>
        <v>30.968232379065984</v>
      </c>
      <c r="S58" s="30">
        <f t="shared" si="4"/>
        <v>40.881791531748796</v>
      </c>
      <c r="T58" s="30">
        <f t="shared" si="4"/>
        <v>55.367812175450496</v>
      </c>
      <c r="U58" s="30">
        <f t="shared" si="4"/>
        <v>53.731537958255224</v>
      </c>
      <c r="V58" s="30">
        <f t="shared" si="4"/>
        <v>54.17924452271</v>
      </c>
      <c r="W58" s="30">
        <f t="shared" si="4"/>
        <v>54.3185667221288</v>
      </c>
      <c r="X58" s="30">
        <f t="shared" si="4"/>
        <v>54.50653967518713</v>
      </c>
      <c r="Y58" s="30">
        <f t="shared" si="4"/>
        <v>51.631219874456406</v>
      </c>
      <c r="Z58" s="30">
        <f t="shared" si="4"/>
        <v>55.59516358114725</v>
      </c>
      <c r="AA58" s="30">
        <f t="shared" si="4"/>
        <v>51.49932149342248</v>
      </c>
      <c r="AB58" s="30">
        <f>AB16/AB$7*100</f>
        <v>53.63908507371322</v>
      </c>
      <c r="AC58" s="30">
        <f>AC16/AC$7*100</f>
        <v>51.89478309234234</v>
      </c>
    </row>
    <row r="59" spans="1:28" ht="15" customHeight="1">
      <c r="A59" s="17" t="s">
        <v>12</v>
      </c>
      <c r="B59" s="30">
        <f t="shared" si="4"/>
        <v>48.78048780487805</v>
      </c>
      <c r="C59" s="30">
        <f t="shared" si="4"/>
        <v>0.13774104683195593</v>
      </c>
      <c r="D59" s="30">
        <f t="shared" si="4"/>
        <v>29.239088451139434</v>
      </c>
      <c r="E59" s="30">
        <f t="shared" si="4"/>
        <v>0.19023462270133165</v>
      </c>
      <c r="F59" s="30">
        <f t="shared" si="4"/>
        <v>23.306633486274205</v>
      </c>
      <c r="G59" s="30">
        <f t="shared" si="4"/>
        <v>6.075979235488438</v>
      </c>
      <c r="H59" s="30">
        <f t="shared" si="4"/>
        <v>5.642304814168122</v>
      </c>
      <c r="I59" s="30">
        <f t="shared" si="4"/>
        <v>26.551355767115968</v>
      </c>
      <c r="J59" s="30">
        <f t="shared" si="4"/>
        <v>24.436613317111714</v>
      </c>
      <c r="K59" s="30">
        <f t="shared" si="4"/>
        <v>0</v>
      </c>
      <c r="L59" s="30">
        <f t="shared" si="4"/>
        <v>0</v>
      </c>
      <c r="M59" s="30">
        <f t="shared" si="4"/>
        <v>0</v>
      </c>
      <c r="N59" s="30">
        <f t="shared" si="4"/>
        <v>0</v>
      </c>
      <c r="O59" s="30">
        <f t="shared" si="4"/>
        <v>0</v>
      </c>
      <c r="P59" s="30">
        <f t="shared" si="4"/>
        <v>0</v>
      </c>
      <c r="Q59" s="30">
        <f t="shared" si="4"/>
        <v>0</v>
      </c>
      <c r="R59" s="30">
        <f t="shared" si="4"/>
        <v>0.748722093933146</v>
      </c>
      <c r="S59" s="30">
        <f t="shared" si="4"/>
        <v>0.22951338125980092</v>
      </c>
      <c r="T59" s="30">
        <f t="shared" si="4"/>
        <v>0</v>
      </c>
      <c r="U59" s="30">
        <f t="shared" si="4"/>
        <v>0.9966484797062982</v>
      </c>
      <c r="V59" s="30">
        <f t="shared" si="4"/>
        <v>0</v>
      </c>
      <c r="W59" s="30">
        <f>W17/W$7*100</f>
        <v>0</v>
      </c>
      <c r="X59" s="30"/>
      <c r="Y59" s="30"/>
      <c r="Z59" s="30"/>
      <c r="AA59" s="30"/>
      <c r="AB59" s="30"/>
    </row>
    <row r="60" spans="1:28" ht="15" customHeight="1">
      <c r="A60" s="17" t="s">
        <v>13</v>
      </c>
      <c r="B60" s="30">
        <f aca="true" t="shared" si="5" ref="B60:V60">B18/B$7*100</f>
        <v>2.5673940949935816</v>
      </c>
      <c r="C60" s="30">
        <f t="shared" si="5"/>
        <v>5.303030303030303</v>
      </c>
      <c r="D60" s="30">
        <f t="shared" si="5"/>
        <v>0.772499034376207</v>
      </c>
      <c r="E60" s="30">
        <f t="shared" si="5"/>
        <v>0</v>
      </c>
      <c r="F60" s="30">
        <f t="shared" si="5"/>
        <v>4.471576327863753</v>
      </c>
      <c r="G60" s="30">
        <f t="shared" si="5"/>
        <v>3.964134025483719</v>
      </c>
      <c r="H60" s="30">
        <f t="shared" si="5"/>
        <v>11.643801446744824</v>
      </c>
      <c r="I60" s="30">
        <f t="shared" si="5"/>
        <v>10.063782323184716</v>
      </c>
      <c r="J60" s="30">
        <f t="shared" si="5"/>
        <v>7.79406931946105</v>
      </c>
      <c r="K60" s="30">
        <f t="shared" si="5"/>
        <v>14.746180501715509</v>
      </c>
      <c r="L60" s="30">
        <f t="shared" si="5"/>
        <v>11.673713477210704</v>
      </c>
      <c r="M60" s="30">
        <f t="shared" si="5"/>
        <v>7.732823222895208</v>
      </c>
      <c r="N60" s="30">
        <f t="shared" si="5"/>
        <v>0.7462305148319348</v>
      </c>
      <c r="O60" s="30">
        <f t="shared" si="5"/>
        <v>0</v>
      </c>
      <c r="P60" s="30">
        <f t="shared" si="5"/>
        <v>0</v>
      </c>
      <c r="Q60" s="30">
        <f t="shared" si="5"/>
        <v>0</v>
      </c>
      <c r="R60" s="30">
        <f t="shared" si="5"/>
        <v>4.020907145043371</v>
      </c>
      <c r="S60" s="30">
        <f t="shared" si="5"/>
        <v>0</v>
      </c>
      <c r="T60" s="30">
        <f t="shared" si="5"/>
        <v>0</v>
      </c>
      <c r="U60" s="30">
        <f t="shared" si="5"/>
        <v>0</v>
      </c>
      <c r="V60" s="30">
        <f t="shared" si="5"/>
        <v>0</v>
      </c>
      <c r="W60" s="30">
        <f>W18/W$7*100</f>
        <v>0</v>
      </c>
      <c r="X60" s="30"/>
      <c r="Y60" s="30"/>
      <c r="Z60" s="30"/>
      <c r="AA60" s="30"/>
      <c r="AB60" s="30"/>
    </row>
    <row r="61" spans="1:28" ht="15" customHeight="1">
      <c r="A61" s="2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2"/>
    </row>
    <row r="62" spans="1:29" s="29" customFormat="1" ht="15" customHeight="1">
      <c r="A62" s="8" t="s">
        <v>20</v>
      </c>
      <c r="B62" s="28">
        <f aca="true" t="shared" si="6" ref="B62:S62">SUM(B63:B75)</f>
        <v>100</v>
      </c>
      <c r="C62" s="28">
        <f t="shared" si="6"/>
        <v>99.99999999999999</v>
      </c>
      <c r="D62" s="28">
        <f>SUM(D63:D75)</f>
        <v>99.99999999999999</v>
      </c>
      <c r="E62" s="28">
        <f t="shared" si="6"/>
        <v>99.99999999999999</v>
      </c>
      <c r="F62" s="28">
        <f t="shared" si="6"/>
        <v>100</v>
      </c>
      <c r="G62" s="28">
        <f t="shared" si="6"/>
        <v>99.99999999999999</v>
      </c>
      <c r="H62" s="28">
        <f t="shared" si="6"/>
        <v>100.00000000000001</v>
      </c>
      <c r="I62" s="28">
        <f t="shared" si="6"/>
        <v>100</v>
      </c>
      <c r="J62" s="28">
        <f t="shared" si="6"/>
        <v>100</v>
      </c>
      <c r="K62" s="28">
        <f t="shared" si="6"/>
        <v>99.99999999999997</v>
      </c>
      <c r="L62" s="28">
        <f t="shared" si="6"/>
        <v>100.00000000000001</v>
      </c>
      <c r="M62" s="28">
        <f t="shared" si="6"/>
        <v>100.00000000000001</v>
      </c>
      <c r="N62" s="28">
        <f t="shared" si="6"/>
        <v>100.00000000000003</v>
      </c>
      <c r="O62" s="28">
        <f t="shared" si="6"/>
        <v>99.99999999999997</v>
      </c>
      <c r="P62" s="28">
        <f t="shared" si="6"/>
        <v>100.00000000000001</v>
      </c>
      <c r="Q62" s="28">
        <f t="shared" si="6"/>
        <v>100.00000000000001</v>
      </c>
      <c r="R62" s="28">
        <f t="shared" si="6"/>
        <v>100.00000000000001</v>
      </c>
      <c r="S62" s="28">
        <f t="shared" si="6"/>
        <v>100.00000000000001</v>
      </c>
      <c r="T62" s="28">
        <f>SUM(T63:T77)</f>
        <v>100.00000000000001</v>
      </c>
      <c r="U62" s="28">
        <f>SUM(U63:U77)</f>
        <v>100</v>
      </c>
      <c r="V62" s="28">
        <f>SUM(V63:V77)</f>
        <v>100.00000000000001</v>
      </c>
      <c r="W62" s="28">
        <f>SUM(W63:W77)</f>
        <v>100</v>
      </c>
      <c r="X62" s="28">
        <f aca="true" t="shared" si="7" ref="X62:AC62">X63+X67+X70+X73+X74+X75+X76+X77</f>
        <v>99.99999999999999</v>
      </c>
      <c r="Y62" s="28">
        <f t="shared" si="7"/>
        <v>100</v>
      </c>
      <c r="Z62" s="28">
        <f t="shared" si="7"/>
        <v>100.00000000000001</v>
      </c>
      <c r="AA62" s="28">
        <f t="shared" si="7"/>
        <v>100</v>
      </c>
      <c r="AB62" s="28">
        <f t="shared" si="7"/>
        <v>100.00000000000001</v>
      </c>
      <c r="AC62" s="28">
        <f t="shared" si="7"/>
        <v>100</v>
      </c>
    </row>
    <row r="63" spans="1:29" ht="15" customHeight="1">
      <c r="A63" s="17" t="s">
        <v>28</v>
      </c>
      <c r="B63" s="30">
        <f aca="true" t="shared" si="8" ref="B63:AC72">B21/B$20*100</f>
        <v>37.35558408215661</v>
      </c>
      <c r="C63" s="30">
        <f t="shared" si="8"/>
        <v>31.40495867768595</v>
      </c>
      <c r="D63" s="30">
        <f t="shared" si="8"/>
        <v>26.45809192738509</v>
      </c>
      <c r="E63" s="30">
        <f t="shared" si="8"/>
        <v>37.19086873811034</v>
      </c>
      <c r="F63" s="30">
        <f t="shared" si="8"/>
        <v>17.64522902247453</v>
      </c>
      <c r="G63" s="30">
        <f t="shared" si="8"/>
        <v>19.179644486392952</v>
      </c>
      <c r="H63" s="30">
        <f t="shared" si="8"/>
        <v>17.807433275130954</v>
      </c>
      <c r="I63" s="30">
        <f t="shared" si="8"/>
        <v>20.391491500926886</v>
      </c>
      <c r="J63" s="30">
        <f t="shared" si="8"/>
        <v>29.92329690460708</v>
      </c>
      <c r="K63" s="30">
        <f t="shared" si="8"/>
        <v>40.53672922471329</v>
      </c>
      <c r="L63" s="30">
        <f t="shared" si="8"/>
        <v>36.48892655422584</v>
      </c>
      <c r="M63" s="30">
        <f t="shared" si="8"/>
        <v>45.49130206693947</v>
      </c>
      <c r="N63" s="30">
        <f t="shared" si="8"/>
        <v>45.11339822615345</v>
      </c>
      <c r="O63" s="30">
        <f t="shared" si="8"/>
        <v>35.05808581408446</v>
      </c>
      <c r="P63" s="30">
        <f t="shared" si="8"/>
        <v>25.312212489036373</v>
      </c>
      <c r="Q63" s="30">
        <f t="shared" si="8"/>
        <v>23.08213473924577</v>
      </c>
      <c r="R63" s="30">
        <f t="shared" si="8"/>
        <v>20.219675826964263</v>
      </c>
      <c r="S63" s="30">
        <f t="shared" si="8"/>
        <v>18.17654421204706</v>
      </c>
      <c r="T63" s="30">
        <f t="shared" si="8"/>
        <v>16.015142610161355</v>
      </c>
      <c r="U63" s="30">
        <f t="shared" si="8"/>
        <v>17.39482053721609</v>
      </c>
      <c r="V63" s="30">
        <f t="shared" si="8"/>
        <v>15.88202311396169</v>
      </c>
      <c r="W63" s="30">
        <f t="shared" si="8"/>
        <v>17.66676683678926</v>
      </c>
      <c r="X63" s="30">
        <f t="shared" si="8"/>
        <v>18.679062948920798</v>
      </c>
      <c r="Y63" s="30">
        <f t="shared" si="8"/>
        <v>17.431220113745173</v>
      </c>
      <c r="Z63" s="30">
        <f t="shared" si="8"/>
        <v>17.851357792427052</v>
      </c>
      <c r="AA63" s="30">
        <f t="shared" si="8"/>
        <v>18.23656549890017</v>
      </c>
      <c r="AB63" s="30">
        <f t="shared" si="8"/>
        <v>16.27025283894198</v>
      </c>
      <c r="AC63" s="30">
        <f t="shared" si="8"/>
        <v>16.614403671666295</v>
      </c>
    </row>
    <row r="64" spans="1:29" ht="15" customHeight="1">
      <c r="A64" s="18" t="s">
        <v>25</v>
      </c>
      <c r="B64" s="30">
        <f t="shared" si="8"/>
        <v>0</v>
      </c>
      <c r="C64" s="30">
        <f t="shared" si="8"/>
        <v>0</v>
      </c>
      <c r="D64" s="30">
        <f t="shared" si="8"/>
        <v>0</v>
      </c>
      <c r="E64" s="30">
        <f t="shared" si="8"/>
        <v>0</v>
      </c>
      <c r="F64" s="30">
        <f t="shared" si="8"/>
        <v>0</v>
      </c>
      <c r="G64" s="30">
        <f t="shared" si="8"/>
        <v>0</v>
      </c>
      <c r="H64" s="30">
        <f t="shared" si="8"/>
        <v>0</v>
      </c>
      <c r="I64" s="30">
        <f t="shared" si="8"/>
        <v>0</v>
      </c>
      <c r="J64" s="30">
        <f t="shared" si="8"/>
        <v>0</v>
      </c>
      <c r="K64" s="30">
        <f t="shared" si="8"/>
        <v>0</v>
      </c>
      <c r="L64" s="30">
        <f t="shared" si="8"/>
        <v>0</v>
      </c>
      <c r="M64" s="30">
        <f t="shared" si="8"/>
        <v>0</v>
      </c>
      <c r="N64" s="30">
        <f t="shared" si="8"/>
        <v>0</v>
      </c>
      <c r="O64" s="30">
        <f t="shared" si="8"/>
        <v>0</v>
      </c>
      <c r="P64" s="30">
        <f t="shared" si="8"/>
        <v>0</v>
      </c>
      <c r="Q64" s="30">
        <f t="shared" si="8"/>
        <v>0</v>
      </c>
      <c r="R64" s="30">
        <f t="shared" si="8"/>
        <v>0</v>
      </c>
      <c r="S64" s="30">
        <f t="shared" si="8"/>
        <v>0</v>
      </c>
      <c r="T64" s="30">
        <f t="shared" si="8"/>
        <v>0</v>
      </c>
      <c r="U64" s="30">
        <f t="shared" si="8"/>
        <v>0</v>
      </c>
      <c r="V64" s="30">
        <f t="shared" si="8"/>
        <v>0</v>
      </c>
      <c r="W64" s="30">
        <f t="shared" si="8"/>
        <v>0</v>
      </c>
      <c r="X64" s="30">
        <f t="shared" si="8"/>
        <v>13.205207944851585</v>
      </c>
      <c r="Y64" s="30">
        <f t="shared" si="8"/>
        <v>12.37955511971122</v>
      </c>
      <c r="Z64" s="30">
        <f t="shared" si="8"/>
        <v>13.138982064141766</v>
      </c>
      <c r="AA64" s="30">
        <f t="shared" si="8"/>
        <v>13.240313477154547</v>
      </c>
      <c r="AB64" s="30">
        <f t="shared" si="8"/>
        <v>12.222267329003794</v>
      </c>
      <c r="AC64" s="30">
        <f t="shared" si="8"/>
        <v>12.29441602252061</v>
      </c>
    </row>
    <row r="65" spans="1:29" ht="15" customHeight="1">
      <c r="A65" s="18" t="s">
        <v>26</v>
      </c>
      <c r="B65" s="30">
        <f t="shared" si="8"/>
        <v>0</v>
      </c>
      <c r="C65" s="30">
        <f t="shared" si="8"/>
        <v>0</v>
      </c>
      <c r="D65" s="30">
        <f t="shared" si="8"/>
        <v>0</v>
      </c>
      <c r="E65" s="30">
        <f t="shared" si="8"/>
        <v>0</v>
      </c>
      <c r="F65" s="30">
        <f t="shared" si="8"/>
        <v>0</v>
      </c>
      <c r="G65" s="30">
        <f t="shared" si="8"/>
        <v>0</v>
      </c>
      <c r="H65" s="30">
        <f t="shared" si="8"/>
        <v>0</v>
      </c>
      <c r="I65" s="30">
        <f t="shared" si="8"/>
        <v>0</v>
      </c>
      <c r="J65" s="30">
        <f t="shared" si="8"/>
        <v>0</v>
      </c>
      <c r="K65" s="30">
        <f t="shared" si="8"/>
        <v>0</v>
      </c>
      <c r="L65" s="30">
        <f t="shared" si="8"/>
        <v>0</v>
      </c>
      <c r="M65" s="30">
        <f t="shared" si="8"/>
        <v>0</v>
      </c>
      <c r="N65" s="30">
        <f t="shared" si="8"/>
        <v>0</v>
      </c>
      <c r="O65" s="30">
        <f t="shared" si="8"/>
        <v>0</v>
      </c>
      <c r="P65" s="30">
        <f t="shared" si="8"/>
        <v>0</v>
      </c>
      <c r="Q65" s="30">
        <f t="shared" si="8"/>
        <v>0</v>
      </c>
      <c r="R65" s="30">
        <f t="shared" si="8"/>
        <v>0</v>
      </c>
      <c r="S65" s="30">
        <f t="shared" si="8"/>
        <v>0</v>
      </c>
      <c r="T65" s="30">
        <f t="shared" si="8"/>
        <v>0</v>
      </c>
      <c r="U65" s="30">
        <f t="shared" si="8"/>
        <v>0</v>
      </c>
      <c r="V65" s="30">
        <f t="shared" si="8"/>
        <v>0</v>
      </c>
      <c r="W65" s="30">
        <f t="shared" si="8"/>
        <v>0</v>
      </c>
      <c r="X65" s="30">
        <f t="shared" si="8"/>
        <v>2.65128013317787</v>
      </c>
      <c r="Y65" s="30">
        <f t="shared" si="8"/>
        <v>2.3163765683407114</v>
      </c>
      <c r="Z65" s="30">
        <f t="shared" si="8"/>
        <v>2.361503741991091</v>
      </c>
      <c r="AA65" s="30">
        <f t="shared" si="8"/>
        <v>2.7985867496115393</v>
      </c>
      <c r="AB65" s="30">
        <f t="shared" si="8"/>
        <v>2.1575608029665068</v>
      </c>
      <c r="AC65" s="30">
        <f t="shared" si="8"/>
        <v>1.9678250226597427</v>
      </c>
    </row>
    <row r="66" spans="1:29" ht="15" customHeight="1">
      <c r="A66" s="18" t="s">
        <v>27</v>
      </c>
      <c r="B66" s="30">
        <f t="shared" si="8"/>
        <v>0</v>
      </c>
      <c r="C66" s="30">
        <f t="shared" si="8"/>
        <v>0</v>
      </c>
      <c r="D66" s="30">
        <f t="shared" si="8"/>
        <v>0</v>
      </c>
      <c r="E66" s="30">
        <f t="shared" si="8"/>
        <v>0</v>
      </c>
      <c r="F66" s="30">
        <f t="shared" si="8"/>
        <v>0</v>
      </c>
      <c r="G66" s="30">
        <f t="shared" si="8"/>
        <v>0</v>
      </c>
      <c r="H66" s="30">
        <f t="shared" si="8"/>
        <v>0</v>
      </c>
      <c r="I66" s="30">
        <f t="shared" si="8"/>
        <v>0</v>
      </c>
      <c r="J66" s="30">
        <f t="shared" si="8"/>
        <v>0</v>
      </c>
      <c r="K66" s="30">
        <f t="shared" si="8"/>
        <v>0</v>
      </c>
      <c r="L66" s="30">
        <f t="shared" si="8"/>
        <v>0</v>
      </c>
      <c r="M66" s="30">
        <f t="shared" si="8"/>
        <v>0</v>
      </c>
      <c r="N66" s="30">
        <f t="shared" si="8"/>
        <v>0</v>
      </c>
      <c r="O66" s="30">
        <f t="shared" si="8"/>
        <v>0</v>
      </c>
      <c r="P66" s="30">
        <f t="shared" si="8"/>
        <v>0</v>
      </c>
      <c r="Q66" s="30">
        <f t="shared" si="8"/>
        <v>0</v>
      </c>
      <c r="R66" s="30">
        <f t="shared" si="8"/>
        <v>0</v>
      </c>
      <c r="S66" s="30">
        <f t="shared" si="8"/>
        <v>0</v>
      </c>
      <c r="T66" s="30">
        <f t="shared" si="8"/>
        <v>0</v>
      </c>
      <c r="U66" s="30">
        <f t="shared" si="8"/>
        <v>0</v>
      </c>
      <c r="V66" s="30">
        <f t="shared" si="8"/>
        <v>0</v>
      </c>
      <c r="W66" s="30">
        <f t="shared" si="8"/>
        <v>0</v>
      </c>
      <c r="X66" s="30">
        <f t="shared" si="8"/>
        <v>2.8225748708913434</v>
      </c>
      <c r="Y66" s="30">
        <f t="shared" si="8"/>
        <v>2.735288425693238</v>
      </c>
      <c r="Z66" s="30">
        <f t="shared" si="8"/>
        <v>2.3508719862941954</v>
      </c>
      <c r="AA66" s="30">
        <f t="shared" si="8"/>
        <v>2.1976652721340852</v>
      </c>
      <c r="AB66" s="30">
        <f t="shared" si="8"/>
        <v>1.8904247069716786</v>
      </c>
      <c r="AC66" s="30">
        <f t="shared" si="8"/>
        <v>2.3521626264859408</v>
      </c>
    </row>
    <row r="67" spans="1:29" ht="15" customHeight="1">
      <c r="A67" s="17" t="s">
        <v>16</v>
      </c>
      <c r="B67" s="30">
        <f t="shared" si="8"/>
        <v>26.957637997432606</v>
      </c>
      <c r="C67" s="30">
        <f t="shared" si="8"/>
        <v>32.5068870523416</v>
      </c>
      <c r="D67" s="30">
        <f t="shared" si="8"/>
        <v>28.466589416763227</v>
      </c>
      <c r="E67" s="30">
        <f t="shared" si="8"/>
        <v>27.647431832593533</v>
      </c>
      <c r="F67" s="30">
        <f t="shared" si="8"/>
        <v>17.489695932809703</v>
      </c>
      <c r="G67" s="30">
        <f t="shared" si="8"/>
        <v>42.45713386817681</v>
      </c>
      <c r="H67" s="30">
        <f t="shared" si="8"/>
        <v>41.761037665253184</v>
      </c>
      <c r="I67" s="30">
        <f t="shared" si="8"/>
        <v>12.3904232255632</v>
      </c>
      <c r="J67" s="30">
        <f t="shared" si="8"/>
        <v>11.858564246708479</v>
      </c>
      <c r="K67" s="30">
        <f t="shared" si="8"/>
        <v>19.6219075004583</v>
      </c>
      <c r="L67" s="30">
        <f t="shared" si="8"/>
        <v>14.781445793756157</v>
      </c>
      <c r="M67" s="30">
        <f t="shared" si="8"/>
        <v>16.36655125380338</v>
      </c>
      <c r="N67" s="30">
        <f t="shared" si="8"/>
        <v>13.797545809460907</v>
      </c>
      <c r="O67" s="30">
        <f t="shared" si="8"/>
        <v>15.703402895395069</v>
      </c>
      <c r="P67" s="30">
        <f t="shared" si="8"/>
        <v>8.193383958250703</v>
      </c>
      <c r="Q67" s="30">
        <f t="shared" si="8"/>
        <v>15.41430401399736</v>
      </c>
      <c r="R67" s="30">
        <f t="shared" si="8"/>
        <v>9.392171759586187</v>
      </c>
      <c r="S67" s="30">
        <f t="shared" si="8"/>
        <v>10.06190222955124</v>
      </c>
      <c r="T67" s="30">
        <f t="shared" si="8"/>
        <v>2.9826644421150297</v>
      </c>
      <c r="U67" s="30">
        <f t="shared" si="8"/>
        <v>3.196976638892366</v>
      </c>
      <c r="V67" s="30">
        <f t="shared" si="8"/>
        <v>6.248934111965996</v>
      </c>
      <c r="W67" s="30">
        <f t="shared" si="8"/>
        <v>6.328509132547937</v>
      </c>
      <c r="X67" s="30">
        <f t="shared" si="8"/>
        <v>5.54598645137767</v>
      </c>
      <c r="Y67" s="30">
        <f t="shared" si="8"/>
        <v>5.664389396921752</v>
      </c>
      <c r="Z67" s="30">
        <f t="shared" si="8"/>
        <v>4.54570092805703</v>
      </c>
      <c r="AA67" s="30">
        <f t="shared" si="8"/>
        <v>6.328201322061573</v>
      </c>
      <c r="AB67" s="30">
        <f t="shared" si="8"/>
        <v>8.082217182132892</v>
      </c>
      <c r="AC67" s="30">
        <f t="shared" si="8"/>
        <v>8.807501770679352</v>
      </c>
    </row>
    <row r="68" spans="1:29" ht="15" customHeight="1">
      <c r="A68" s="19" t="s">
        <v>32</v>
      </c>
      <c r="B68" s="30">
        <f t="shared" si="8"/>
        <v>0</v>
      </c>
      <c r="C68" s="30">
        <f t="shared" si="8"/>
        <v>0</v>
      </c>
      <c r="D68" s="30">
        <f t="shared" si="8"/>
        <v>0</v>
      </c>
      <c r="E68" s="30">
        <f t="shared" si="8"/>
        <v>0</v>
      </c>
      <c r="F68" s="30">
        <f t="shared" si="8"/>
        <v>0</v>
      </c>
      <c r="G68" s="30">
        <f t="shared" si="8"/>
        <v>0</v>
      </c>
      <c r="H68" s="30">
        <f t="shared" si="8"/>
        <v>0</v>
      </c>
      <c r="I68" s="30">
        <f t="shared" si="8"/>
        <v>0</v>
      </c>
      <c r="J68" s="30">
        <f t="shared" si="8"/>
        <v>0</v>
      </c>
      <c r="K68" s="30">
        <f t="shared" si="8"/>
        <v>0</v>
      </c>
      <c r="L68" s="30">
        <f t="shared" si="8"/>
        <v>0</v>
      </c>
      <c r="M68" s="30">
        <f t="shared" si="8"/>
        <v>0</v>
      </c>
      <c r="N68" s="30">
        <f t="shared" si="8"/>
        <v>0</v>
      </c>
      <c r="O68" s="30">
        <f t="shared" si="8"/>
        <v>0</v>
      </c>
      <c r="P68" s="30">
        <f t="shared" si="8"/>
        <v>0</v>
      </c>
      <c r="Q68" s="30">
        <f t="shared" si="8"/>
        <v>0</v>
      </c>
      <c r="R68" s="30">
        <f t="shared" si="8"/>
        <v>0</v>
      </c>
      <c r="S68" s="30">
        <f t="shared" si="8"/>
        <v>0</v>
      </c>
      <c r="T68" s="30">
        <f t="shared" si="8"/>
        <v>0</v>
      </c>
      <c r="U68" s="30">
        <f t="shared" si="8"/>
        <v>0</v>
      </c>
      <c r="V68" s="30">
        <f t="shared" si="8"/>
        <v>0</v>
      </c>
      <c r="W68" s="30">
        <f t="shared" si="8"/>
        <v>0</v>
      </c>
      <c r="X68" s="30">
        <f t="shared" si="8"/>
        <v>0.4998096335870017</v>
      </c>
      <c r="Y68" s="30">
        <f t="shared" si="8"/>
        <v>0.24482025770178198</v>
      </c>
      <c r="Z68" s="30">
        <f t="shared" si="8"/>
        <v>0.21215957063216612</v>
      </c>
      <c r="AA68" s="30">
        <f t="shared" si="8"/>
        <v>0.20687186959771564</v>
      </c>
      <c r="AB68" s="30">
        <f t="shared" si="8"/>
        <v>1.150989575805821</v>
      </c>
      <c r="AC68" s="30">
        <f t="shared" si="8"/>
        <v>0.12990657161806995</v>
      </c>
    </row>
    <row r="69" spans="1:29" ht="15" customHeight="1">
      <c r="A69" s="19" t="s">
        <v>29</v>
      </c>
      <c r="B69" s="30">
        <f t="shared" si="8"/>
        <v>0</v>
      </c>
      <c r="C69" s="30">
        <f t="shared" si="8"/>
        <v>0</v>
      </c>
      <c r="D69" s="30">
        <f t="shared" si="8"/>
        <v>0</v>
      </c>
      <c r="E69" s="30">
        <f t="shared" si="8"/>
        <v>0</v>
      </c>
      <c r="F69" s="30">
        <f t="shared" si="8"/>
        <v>0</v>
      </c>
      <c r="G69" s="30">
        <f t="shared" si="8"/>
        <v>0</v>
      </c>
      <c r="H69" s="30">
        <f t="shared" si="8"/>
        <v>0</v>
      </c>
      <c r="I69" s="30">
        <f t="shared" si="8"/>
        <v>0</v>
      </c>
      <c r="J69" s="30">
        <f t="shared" si="8"/>
        <v>0</v>
      </c>
      <c r="K69" s="30">
        <f t="shared" si="8"/>
        <v>0</v>
      </c>
      <c r="L69" s="30">
        <f t="shared" si="8"/>
        <v>0</v>
      </c>
      <c r="M69" s="30">
        <f t="shared" si="8"/>
        <v>0</v>
      </c>
      <c r="N69" s="30">
        <f t="shared" si="8"/>
        <v>0</v>
      </c>
      <c r="O69" s="30">
        <f t="shared" si="8"/>
        <v>0</v>
      </c>
      <c r="P69" s="30">
        <f t="shared" si="8"/>
        <v>0</v>
      </c>
      <c r="Q69" s="30">
        <f t="shared" si="8"/>
        <v>0</v>
      </c>
      <c r="R69" s="30">
        <f t="shared" si="8"/>
        <v>0</v>
      </c>
      <c r="S69" s="30">
        <f t="shared" si="8"/>
        <v>0</v>
      </c>
      <c r="T69" s="30">
        <f t="shared" si="8"/>
        <v>0</v>
      </c>
      <c r="U69" s="30">
        <f t="shared" si="8"/>
        <v>0</v>
      </c>
      <c r="V69" s="30">
        <f t="shared" si="8"/>
        <v>0</v>
      </c>
      <c r="W69" s="30">
        <f t="shared" si="8"/>
        <v>0</v>
      </c>
      <c r="X69" s="30">
        <f t="shared" si="8"/>
        <v>5.046176817790669</v>
      </c>
      <c r="Y69" s="30">
        <f t="shared" si="8"/>
        <v>5.419569139219971</v>
      </c>
      <c r="Z69" s="30">
        <f t="shared" si="8"/>
        <v>4.333541357424864</v>
      </c>
      <c r="AA69" s="30">
        <f t="shared" si="8"/>
        <v>6.121329452463857</v>
      </c>
      <c r="AB69" s="30">
        <f t="shared" si="8"/>
        <v>6.93122760632707</v>
      </c>
      <c r="AC69" s="30">
        <f t="shared" si="8"/>
        <v>8.677595199061281</v>
      </c>
    </row>
    <row r="70" spans="1:29" ht="15" customHeight="1">
      <c r="A70" s="17" t="s">
        <v>17</v>
      </c>
      <c r="B70" s="30">
        <f t="shared" si="8"/>
        <v>30.42362002567394</v>
      </c>
      <c r="C70" s="30">
        <f t="shared" si="8"/>
        <v>30.922865013774103</v>
      </c>
      <c r="D70" s="30">
        <f t="shared" si="8"/>
        <v>14.44573194283507</v>
      </c>
      <c r="E70" s="30">
        <f t="shared" si="8"/>
        <v>22.511097019657576</v>
      </c>
      <c r="F70" s="30">
        <f t="shared" si="8"/>
        <v>26.044015864375147</v>
      </c>
      <c r="G70" s="30">
        <f t="shared" si="8"/>
        <v>21.523517382413086</v>
      </c>
      <c r="H70" s="30">
        <f t="shared" si="8"/>
        <v>23.382389623347468</v>
      </c>
      <c r="I70" s="30">
        <f t="shared" si="8"/>
        <v>17.984729946272033</v>
      </c>
      <c r="J70" s="30">
        <f t="shared" si="8"/>
        <v>37.9117459917913</v>
      </c>
      <c r="K70" s="30">
        <f t="shared" si="8"/>
        <v>27.68872367380374</v>
      </c>
      <c r="L70" s="30">
        <f t="shared" si="8"/>
        <v>29.357441326168214</v>
      </c>
      <c r="M70" s="30">
        <f t="shared" si="8"/>
        <v>35.49193159164831</v>
      </c>
      <c r="N70" s="30">
        <f t="shared" si="8"/>
        <v>35.78492029487623</v>
      </c>
      <c r="O70" s="30">
        <f t="shared" si="8"/>
        <v>44.6610353301091</v>
      </c>
      <c r="P70" s="30">
        <f t="shared" si="8"/>
        <v>60.0720848125237</v>
      </c>
      <c r="Q70" s="30">
        <f t="shared" si="8"/>
        <v>53.057112634480944</v>
      </c>
      <c r="R70" s="30">
        <f t="shared" si="8"/>
        <v>42.851152839702586</v>
      </c>
      <c r="S70" s="30">
        <f t="shared" si="8"/>
        <v>58.29514551985009</v>
      </c>
      <c r="T70" s="30">
        <f t="shared" si="8"/>
        <v>70.59485464620113</v>
      </c>
      <c r="U70" s="30">
        <f t="shared" si="8"/>
        <v>74.32763738299833</v>
      </c>
      <c r="V70" s="30">
        <f t="shared" si="8"/>
        <v>72.7679351640166</v>
      </c>
      <c r="W70" s="30">
        <f t="shared" si="8"/>
        <v>74.99670395391095</v>
      </c>
      <c r="X70" s="30">
        <f t="shared" si="8"/>
        <v>74.32295956187774</v>
      </c>
      <c r="Y70" s="30">
        <f t="shared" si="8"/>
        <v>75.31520532582331</v>
      </c>
      <c r="Z70" s="30">
        <f t="shared" si="8"/>
        <v>73.74653947488483</v>
      </c>
      <c r="AA70" s="30">
        <f t="shared" si="8"/>
        <v>73.65737266797113</v>
      </c>
      <c r="AB70" s="30">
        <f t="shared" si="8"/>
        <v>73.51305553897967</v>
      </c>
      <c r="AC70" s="30">
        <f t="shared" si="8"/>
        <v>72.70016978484838</v>
      </c>
    </row>
    <row r="71" spans="1:29" ht="15" customHeight="1">
      <c r="A71" s="18" t="s">
        <v>30</v>
      </c>
      <c r="B71" s="30">
        <f t="shared" si="8"/>
        <v>0</v>
      </c>
      <c r="C71" s="30">
        <f t="shared" si="8"/>
        <v>0</v>
      </c>
      <c r="D71" s="30">
        <f t="shared" si="8"/>
        <v>0</v>
      </c>
      <c r="E71" s="30">
        <f t="shared" si="8"/>
        <v>0</v>
      </c>
      <c r="F71" s="30">
        <f t="shared" si="8"/>
        <v>0</v>
      </c>
      <c r="G71" s="30">
        <f t="shared" si="8"/>
        <v>0</v>
      </c>
      <c r="H71" s="30">
        <f t="shared" si="8"/>
        <v>0</v>
      </c>
      <c r="I71" s="30">
        <f t="shared" si="8"/>
        <v>0</v>
      </c>
      <c r="J71" s="30">
        <f t="shared" si="8"/>
        <v>0</v>
      </c>
      <c r="K71" s="30">
        <f t="shared" si="8"/>
        <v>0</v>
      </c>
      <c r="L71" s="30">
        <f t="shared" si="8"/>
        <v>0</v>
      </c>
      <c r="M71" s="30">
        <f t="shared" si="8"/>
        <v>0</v>
      </c>
      <c r="N71" s="30">
        <f t="shared" si="8"/>
        <v>0</v>
      </c>
      <c r="O71" s="30">
        <f t="shared" si="8"/>
        <v>0</v>
      </c>
      <c r="P71" s="30">
        <f t="shared" si="8"/>
        <v>0</v>
      </c>
      <c r="Q71" s="30">
        <f t="shared" si="8"/>
        <v>0</v>
      </c>
      <c r="R71" s="30">
        <f t="shared" si="8"/>
        <v>0</v>
      </c>
      <c r="S71" s="30">
        <f t="shared" si="8"/>
        <v>0</v>
      </c>
      <c r="T71" s="30">
        <f t="shared" si="8"/>
        <v>0</v>
      </c>
      <c r="U71" s="30">
        <f t="shared" si="8"/>
        <v>0</v>
      </c>
      <c r="V71" s="30">
        <f t="shared" si="8"/>
        <v>0</v>
      </c>
      <c r="W71" s="30">
        <f t="shared" si="8"/>
        <v>0</v>
      </c>
      <c r="X71" s="30">
        <f t="shared" si="8"/>
        <v>57.873071080131936</v>
      </c>
      <c r="Y71" s="30">
        <f t="shared" si="8"/>
        <v>59.25331440575189</v>
      </c>
      <c r="Z71" s="30">
        <f t="shared" si="8"/>
        <v>58.56631441930826</v>
      </c>
      <c r="AA71" s="30">
        <f t="shared" si="8"/>
        <v>58.2710363832655</v>
      </c>
      <c r="AB71" s="30">
        <f t="shared" si="8"/>
        <v>58.804746935948046</v>
      </c>
      <c r="AC71" s="30">
        <f t="shared" si="8"/>
        <v>58.88398684496684</v>
      </c>
    </row>
    <row r="72" spans="1:29" ht="15" customHeight="1">
      <c r="A72" s="18" t="s">
        <v>31</v>
      </c>
      <c r="B72" s="30">
        <f t="shared" si="8"/>
        <v>0</v>
      </c>
      <c r="C72" s="30">
        <f t="shared" si="8"/>
        <v>0</v>
      </c>
      <c r="D72" s="30">
        <f t="shared" si="8"/>
        <v>0</v>
      </c>
      <c r="E72" s="30">
        <f aca="true" t="shared" si="9" ref="C72:AC77">E30/E$20*100</f>
        <v>0</v>
      </c>
      <c r="F72" s="30">
        <f t="shared" si="9"/>
        <v>0</v>
      </c>
      <c r="G72" s="30">
        <f t="shared" si="9"/>
        <v>0</v>
      </c>
      <c r="H72" s="30">
        <f t="shared" si="9"/>
        <v>0</v>
      </c>
      <c r="I72" s="30">
        <f t="shared" si="9"/>
        <v>0</v>
      </c>
      <c r="J72" s="30">
        <f t="shared" si="9"/>
        <v>0</v>
      </c>
      <c r="K72" s="30">
        <f t="shared" si="9"/>
        <v>0</v>
      </c>
      <c r="L72" s="30">
        <f t="shared" si="9"/>
        <v>0</v>
      </c>
      <c r="M72" s="30">
        <f t="shared" si="9"/>
        <v>0</v>
      </c>
      <c r="N72" s="30">
        <f t="shared" si="9"/>
        <v>0</v>
      </c>
      <c r="O72" s="30">
        <f t="shared" si="9"/>
        <v>0</v>
      </c>
      <c r="P72" s="30">
        <f t="shared" si="9"/>
        <v>0</v>
      </c>
      <c r="Q72" s="30">
        <f t="shared" si="9"/>
        <v>0</v>
      </c>
      <c r="R72" s="30">
        <f t="shared" si="9"/>
        <v>0</v>
      </c>
      <c r="S72" s="30">
        <f t="shared" si="9"/>
        <v>0</v>
      </c>
      <c r="T72" s="30">
        <f t="shared" si="9"/>
        <v>0</v>
      </c>
      <c r="U72" s="30">
        <f t="shared" si="9"/>
        <v>0</v>
      </c>
      <c r="V72" s="30">
        <f t="shared" si="9"/>
        <v>0</v>
      </c>
      <c r="W72" s="30">
        <f t="shared" si="9"/>
        <v>0</v>
      </c>
      <c r="X72" s="30">
        <f t="shared" si="9"/>
        <v>16.449888481745806</v>
      </c>
      <c r="Y72" s="30">
        <f t="shared" si="9"/>
        <v>16.06189092007143</v>
      </c>
      <c r="Z72" s="30">
        <f t="shared" si="9"/>
        <v>15.180225055576562</v>
      </c>
      <c r="AA72" s="30">
        <f t="shared" si="9"/>
        <v>15.386336284705623</v>
      </c>
      <c r="AB72" s="30">
        <f t="shared" si="9"/>
        <v>14.708308603031615</v>
      </c>
      <c r="AC72" s="30">
        <f t="shared" si="9"/>
        <v>13.816182939881552</v>
      </c>
    </row>
    <row r="73" spans="1:29" ht="15" customHeight="1">
      <c r="A73" s="17" t="s">
        <v>14</v>
      </c>
      <c r="B73" s="30">
        <f>B31/B$20*100</f>
        <v>1.0269576379974326</v>
      </c>
      <c r="C73" s="30">
        <f t="shared" si="9"/>
        <v>0.7575757575757576</v>
      </c>
      <c r="D73" s="30">
        <f t="shared" si="9"/>
        <v>0.6179992275009656</v>
      </c>
      <c r="E73" s="30">
        <f t="shared" si="9"/>
        <v>4.311984781230184</v>
      </c>
      <c r="F73" s="30">
        <f t="shared" si="9"/>
        <v>28.936931332140915</v>
      </c>
      <c r="G73" s="30">
        <f t="shared" si="9"/>
        <v>6.642284096271826</v>
      </c>
      <c r="H73" s="30">
        <f t="shared" si="9"/>
        <v>4.130705911698678</v>
      </c>
      <c r="I73" s="30">
        <f t="shared" si="9"/>
        <v>4.895214754767965</v>
      </c>
      <c r="J73" s="30">
        <f t="shared" si="9"/>
        <v>6.689320999307784</v>
      </c>
      <c r="K73" s="30">
        <f t="shared" si="9"/>
        <v>1.2943867319577775</v>
      </c>
      <c r="L73" s="30">
        <f t="shared" si="9"/>
        <v>2.602369977025233</v>
      </c>
      <c r="M73" s="30">
        <f t="shared" si="9"/>
        <v>0</v>
      </c>
      <c r="N73" s="30">
        <f t="shared" si="9"/>
        <v>2.5815281682243842</v>
      </c>
      <c r="O73" s="30">
        <f t="shared" si="9"/>
        <v>2.1898302640069356</v>
      </c>
      <c r="P73" s="30">
        <f t="shared" si="9"/>
        <v>3.446056859138384</v>
      </c>
      <c r="Q73" s="30">
        <f t="shared" si="9"/>
        <v>5.280429122578855</v>
      </c>
      <c r="R73" s="30">
        <f t="shared" si="9"/>
        <v>6.743992072708578</v>
      </c>
      <c r="S73" s="30">
        <f t="shared" si="9"/>
        <v>5.812327473888644</v>
      </c>
      <c r="T73" s="30">
        <f t="shared" si="9"/>
        <v>5.206259911644335</v>
      </c>
      <c r="U73" s="30">
        <f t="shared" si="9"/>
        <v>2.4559492829670253</v>
      </c>
      <c r="V73" s="30">
        <f t="shared" si="9"/>
        <v>2.151246329773479</v>
      </c>
      <c r="W73" s="30">
        <f t="shared" si="9"/>
        <v>0.6126251558204309</v>
      </c>
      <c r="X73" s="30">
        <f t="shared" si="9"/>
        <v>1.3612625096312638</v>
      </c>
      <c r="Y73" s="30">
        <f t="shared" si="9"/>
        <v>1.545837356535927</v>
      </c>
      <c r="Z73" s="30">
        <f t="shared" si="9"/>
        <v>3.463129886144615</v>
      </c>
      <c r="AA73" s="30">
        <f t="shared" si="9"/>
        <v>1.7026935024918306</v>
      </c>
      <c r="AB73" s="30">
        <f t="shared" si="9"/>
        <v>2.0037092018699236</v>
      </c>
      <c r="AC73" s="30">
        <f t="shared" si="9"/>
        <v>1.6247938897716647</v>
      </c>
    </row>
    <row r="74" spans="1:29" ht="15" customHeight="1">
      <c r="A74" s="17" t="s">
        <v>13</v>
      </c>
      <c r="B74" s="30">
        <f>B32/B$20*100</f>
        <v>4.2362002567394095</v>
      </c>
      <c r="C74" s="30">
        <f t="shared" si="9"/>
        <v>3.925619834710744</v>
      </c>
      <c r="D74" s="30">
        <f t="shared" si="9"/>
        <v>0.9269988412514484</v>
      </c>
      <c r="E74" s="30">
        <f t="shared" si="9"/>
        <v>8.33861762840837</v>
      </c>
      <c r="F74" s="30">
        <f t="shared" si="9"/>
        <v>9.868574539233222</v>
      </c>
      <c r="G74" s="30">
        <f t="shared" si="9"/>
        <v>4.129306276545541</v>
      </c>
      <c r="H74" s="30">
        <f t="shared" si="9"/>
        <v>12.918433524569718</v>
      </c>
      <c r="I74" s="30">
        <f t="shared" si="9"/>
        <v>21.786533446444842</v>
      </c>
      <c r="J74" s="30">
        <f t="shared" si="9"/>
        <v>13.617071857585355</v>
      </c>
      <c r="K74" s="30">
        <f t="shared" si="9"/>
        <v>10.85825286906688</v>
      </c>
      <c r="L74" s="30">
        <f t="shared" si="9"/>
        <v>16.769816348824566</v>
      </c>
      <c r="M74" s="30">
        <f t="shared" si="9"/>
        <v>2.567789319064107</v>
      </c>
      <c r="N74" s="30">
        <f t="shared" si="9"/>
        <v>2.5867137168781187</v>
      </c>
      <c r="O74" s="30">
        <f t="shared" si="9"/>
        <v>2.2747258732688302</v>
      </c>
      <c r="P74" s="30">
        <f t="shared" si="9"/>
        <v>2.9175554626640534</v>
      </c>
      <c r="Q74" s="30">
        <f t="shared" si="9"/>
        <v>3.0807653990458617</v>
      </c>
      <c r="R74" s="30">
        <f t="shared" si="9"/>
        <v>9.88137085082357</v>
      </c>
      <c r="S74" s="30">
        <f t="shared" si="9"/>
        <v>7.5611832876404845</v>
      </c>
      <c r="T74" s="30">
        <f t="shared" si="9"/>
        <v>3.6534087829868804</v>
      </c>
      <c r="U74" s="30">
        <f t="shared" si="9"/>
        <v>0</v>
      </c>
      <c r="V74" s="30">
        <f t="shared" si="9"/>
        <v>2.7791911304897194</v>
      </c>
      <c r="W74" s="30">
        <f t="shared" si="9"/>
        <v>0.28061347556297433</v>
      </c>
      <c r="X74" s="30">
        <f t="shared" si="9"/>
        <v>0.013921384442225609</v>
      </c>
      <c r="Y74" s="30">
        <f t="shared" si="9"/>
        <v>0</v>
      </c>
      <c r="Z74" s="30">
        <f t="shared" si="9"/>
        <v>0</v>
      </c>
      <c r="AA74" s="30">
        <f t="shared" si="9"/>
        <v>0</v>
      </c>
      <c r="AB74" s="30">
        <f t="shared" si="9"/>
        <v>0</v>
      </c>
      <c r="AC74" s="30">
        <f t="shared" si="9"/>
        <v>0.19433290302710748</v>
      </c>
    </row>
    <row r="75" spans="1:30" ht="15" customHeight="1">
      <c r="A75" s="17" t="s">
        <v>10</v>
      </c>
      <c r="B75" s="30">
        <f>B33/B$20*100</f>
        <v>0</v>
      </c>
      <c r="C75" s="30">
        <f t="shared" si="9"/>
        <v>0.4820936639118457</v>
      </c>
      <c r="D75" s="30">
        <f t="shared" si="9"/>
        <v>29.08458864426419</v>
      </c>
      <c r="E75" s="30">
        <f t="shared" si="9"/>
        <v>0</v>
      </c>
      <c r="F75" s="30">
        <f t="shared" si="9"/>
        <v>0.01555330896648262</v>
      </c>
      <c r="G75" s="30">
        <f t="shared" si="9"/>
        <v>6.06811389019978</v>
      </c>
      <c r="H75" s="30">
        <f t="shared" si="9"/>
        <v>0</v>
      </c>
      <c r="I75" s="30">
        <f t="shared" si="9"/>
        <v>22.551607126025072</v>
      </c>
      <c r="J75" s="30">
        <f t="shared" si="9"/>
        <v>0</v>
      </c>
      <c r="K75" s="30">
        <f t="shared" si="9"/>
        <v>0</v>
      </c>
      <c r="L75" s="30">
        <f t="shared" si="9"/>
        <v>0</v>
      </c>
      <c r="M75" s="30">
        <f t="shared" si="9"/>
        <v>0.08242576854474873</v>
      </c>
      <c r="N75" s="30">
        <f t="shared" si="9"/>
        <v>0.1358937844069256</v>
      </c>
      <c r="O75" s="30">
        <f t="shared" si="9"/>
        <v>0.11291982313559115</v>
      </c>
      <c r="P75" s="30">
        <f t="shared" si="9"/>
        <v>0.058706418386802475</v>
      </c>
      <c r="Q75" s="30">
        <f t="shared" si="9"/>
        <v>0.08525409065123767</v>
      </c>
      <c r="R75" s="30">
        <f t="shared" si="9"/>
        <v>10.911636650214833</v>
      </c>
      <c r="S75" s="30">
        <f t="shared" si="9"/>
        <v>0.09289727702248868</v>
      </c>
      <c r="T75" s="30"/>
      <c r="U75" s="30"/>
      <c r="V75" s="30"/>
      <c r="W75" s="30"/>
      <c r="X75" s="30"/>
      <c r="Y75" s="30"/>
      <c r="Z75" s="30"/>
      <c r="AA75" s="30"/>
      <c r="AB75" s="30"/>
      <c r="AD75" s="1" t="s">
        <v>35</v>
      </c>
    </row>
    <row r="76" spans="1:28" ht="15" customHeight="1">
      <c r="A76" s="17" t="s">
        <v>22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</row>
    <row r="77" spans="1:29" ht="15" customHeight="1">
      <c r="A77" s="17" t="s">
        <v>23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>
        <f>T35/T$20*100</f>
        <v>1.54766960689127</v>
      </c>
      <c r="U77" s="30">
        <f aca="true" t="shared" si="10" ref="U77:AA77">U35/U$20*100</f>
        <v>2.6246161579261873</v>
      </c>
      <c r="V77" s="30">
        <f t="shared" si="10"/>
        <v>0.17067014979251827</v>
      </c>
      <c r="W77" s="30">
        <f t="shared" si="10"/>
        <v>0.11478144536845465</v>
      </c>
      <c r="X77" s="30">
        <f t="shared" si="10"/>
        <v>0.07680714375029597</v>
      </c>
      <c r="Y77" s="30">
        <f t="shared" si="10"/>
        <v>0.0433478069738435</v>
      </c>
      <c r="Z77" s="30">
        <f t="shared" si="10"/>
        <v>0.3932719184864978</v>
      </c>
      <c r="AA77" s="30">
        <f t="shared" si="10"/>
        <v>0.07516700857530169</v>
      </c>
      <c r="AB77" s="30">
        <f t="shared" si="9"/>
        <v>0.13076523807554324</v>
      </c>
      <c r="AC77" s="30">
        <f t="shared" si="9"/>
        <v>0.05879798000719528</v>
      </c>
    </row>
    <row r="78" spans="1:29" ht="15" customHeight="1">
      <c r="A78" s="20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</row>
    <row r="79" spans="1:27" ht="15" customHeight="1">
      <c r="A79" s="27" t="s">
        <v>33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5"/>
      <c r="Q79" s="25"/>
      <c r="R79" s="25"/>
      <c r="S79" s="25"/>
      <c r="T79" s="25"/>
      <c r="U79" s="25"/>
      <c r="V79" s="25"/>
      <c r="W79" s="25"/>
      <c r="X79" s="2"/>
      <c r="Y79" s="2"/>
      <c r="Z79" s="2"/>
      <c r="AA79" s="2"/>
    </row>
    <row r="80" spans="1:29" ht="15" customHeight="1">
      <c r="A80" s="27" t="s">
        <v>42</v>
      </c>
      <c r="AC80" s="1" t="s">
        <v>35</v>
      </c>
    </row>
    <row r="81" ht="15" customHeight="1"/>
    <row r="82" ht="15" customHeight="1"/>
    <row r="83" ht="15" customHeight="1"/>
    <row r="84" spans="1:30" ht="15" customHeight="1" hidden="1">
      <c r="A84" s="26" t="s">
        <v>39</v>
      </c>
      <c r="B84" s="34">
        <v>0.11802941762158524</v>
      </c>
      <c r="C84" s="34">
        <v>0.14910143807090018</v>
      </c>
      <c r="D84" s="34">
        <v>0.2420283761864577</v>
      </c>
      <c r="E84" s="34">
        <v>0.45089207001707926</v>
      </c>
      <c r="F84" s="34">
        <v>0.7187093607688491</v>
      </c>
      <c r="G84" s="34">
        <v>1.1409077767375149</v>
      </c>
      <c r="H84" s="34">
        <v>1.9356950257899364</v>
      </c>
      <c r="I84" s="34">
        <v>4.677871763438514</v>
      </c>
      <c r="J84" s="34">
        <v>9.401126265783308</v>
      </c>
      <c r="K84" s="34">
        <v>11.918350345260333</v>
      </c>
      <c r="L84" s="34">
        <v>15.266164431478533</v>
      </c>
      <c r="M84" s="34">
        <v>18.85408949051557</v>
      </c>
      <c r="N84" s="34">
        <v>21.65692959197304</v>
      </c>
      <c r="O84" s="34">
        <v>23.74698812277574</v>
      </c>
      <c r="P84" s="34">
        <v>25.755145102829825</v>
      </c>
      <c r="Q84" s="34">
        <v>35.5427598739351</v>
      </c>
      <c r="R84" s="34">
        <v>46.378983283324075</v>
      </c>
      <c r="S84" s="34">
        <v>54.60034026311889</v>
      </c>
      <c r="T84" s="34">
        <v>63.03412209646774</v>
      </c>
      <c r="U84" s="34">
        <v>72.53228596768676</v>
      </c>
      <c r="V84" s="34">
        <v>81.3499348748106</v>
      </c>
      <c r="W84" s="34">
        <v>86.15007751691425</v>
      </c>
      <c r="X84" s="34">
        <v>92.10814646624468</v>
      </c>
      <c r="Y84" s="34">
        <v>100</v>
      </c>
      <c r="Z84" s="34">
        <v>109.07501186969668</v>
      </c>
      <c r="AA84" s="34">
        <v>114.08689293544731</v>
      </c>
      <c r="AB84" s="34">
        <v>121.74281048553523</v>
      </c>
      <c r="AC84" s="34">
        <v>127.19874043837436</v>
      </c>
      <c r="AD84" s="34">
        <v>135.63737459298054</v>
      </c>
    </row>
    <row r="85" spans="1:29" ht="15" customHeight="1">
      <c r="A85" s="44" t="s">
        <v>37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</row>
    <row r="86" spans="1:31" ht="15" customHeight="1">
      <c r="A86" s="45" t="s">
        <v>36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E86" s="1" t="s">
        <v>35</v>
      </c>
    </row>
    <row r="87" spans="1:13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29" ht="15" customHeight="1">
      <c r="A88" s="4" t="s">
        <v>1</v>
      </c>
      <c r="B88" s="5">
        <v>1980</v>
      </c>
      <c r="C88" s="5">
        <v>1981</v>
      </c>
      <c r="D88" s="5">
        <v>1982</v>
      </c>
      <c r="E88" s="5">
        <v>1983</v>
      </c>
      <c r="F88" s="5">
        <v>1984</v>
      </c>
      <c r="G88" s="5">
        <v>1985</v>
      </c>
      <c r="H88" s="5">
        <v>1986</v>
      </c>
      <c r="I88" s="5">
        <v>1987</v>
      </c>
      <c r="J88" s="5">
        <v>1988</v>
      </c>
      <c r="K88" s="5">
        <v>1989</v>
      </c>
      <c r="L88" s="5">
        <v>1990</v>
      </c>
      <c r="M88" s="5">
        <v>1991</v>
      </c>
      <c r="N88" s="5">
        <v>1992</v>
      </c>
      <c r="O88" s="5">
        <v>1993</v>
      </c>
      <c r="P88" s="5">
        <v>1994</v>
      </c>
      <c r="Q88" s="5">
        <v>1995</v>
      </c>
      <c r="R88" s="5">
        <v>1996</v>
      </c>
      <c r="S88" s="5">
        <v>1997</v>
      </c>
      <c r="T88" s="6">
        <v>1998</v>
      </c>
      <c r="U88" s="5">
        <v>1999</v>
      </c>
      <c r="V88" s="6">
        <v>2000</v>
      </c>
      <c r="W88" s="5">
        <v>2001</v>
      </c>
      <c r="X88" s="6">
        <v>2002</v>
      </c>
      <c r="Y88" s="6">
        <v>2003</v>
      </c>
      <c r="Z88" s="6">
        <v>2004</v>
      </c>
      <c r="AA88" s="6">
        <v>2005</v>
      </c>
      <c r="AB88" s="6">
        <v>2006</v>
      </c>
      <c r="AC88" s="6">
        <v>2007</v>
      </c>
    </row>
    <row r="89" spans="1:22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35"/>
      <c r="T89" s="35"/>
      <c r="U89" s="2"/>
      <c r="V89" s="2"/>
    </row>
    <row r="90" spans="1:29" s="29" customFormat="1" ht="15" customHeight="1">
      <c r="A90" s="8" t="s">
        <v>18</v>
      </c>
      <c r="B90" s="9">
        <f>SUM(B91:B101)</f>
        <v>660004.9510517422</v>
      </c>
      <c r="C90" s="9">
        <f aca="true" t="shared" si="11" ref="C90:AA90">SUM(C91:C101)</f>
        <v>973833.6657152498</v>
      </c>
      <c r="D90" s="9">
        <f t="shared" si="11"/>
        <v>1069709.2798761104</v>
      </c>
      <c r="E90" s="9">
        <f t="shared" si="11"/>
        <v>699502.2112233045</v>
      </c>
      <c r="F90" s="9">
        <f t="shared" si="11"/>
        <v>1789179.4238277224</v>
      </c>
      <c r="G90" s="9">
        <f t="shared" si="11"/>
        <v>2228751.571201722</v>
      </c>
      <c r="H90" s="9">
        <f t="shared" si="11"/>
        <v>2071090.7175906857</v>
      </c>
      <c r="I90" s="9">
        <f t="shared" si="11"/>
        <v>1360747.0067373228</v>
      </c>
      <c r="J90" s="9">
        <f t="shared" si="11"/>
        <v>1521296.4484961478</v>
      </c>
      <c r="K90" s="9">
        <f t="shared" si="11"/>
        <v>1128215.282356368</v>
      </c>
      <c r="L90" s="9">
        <f t="shared" si="11"/>
        <v>1337187.6800899177</v>
      </c>
      <c r="M90" s="9">
        <f t="shared" si="11"/>
        <v>1263785.23937665</v>
      </c>
      <c r="N90" s="9">
        <f t="shared" si="11"/>
        <v>1424714.5639442874</v>
      </c>
      <c r="O90" s="9">
        <f t="shared" si="11"/>
        <v>1944429.4476954818</v>
      </c>
      <c r="P90" s="9">
        <f t="shared" si="11"/>
        <v>2470779.83237641</v>
      </c>
      <c r="Q90" s="9">
        <f t="shared" si="11"/>
        <v>2363994.8922935864</v>
      </c>
      <c r="R90" s="9">
        <f t="shared" si="11"/>
        <v>3008521.0028778245</v>
      </c>
      <c r="S90" s="9">
        <f t="shared" si="11"/>
        <v>3002409.43572896</v>
      </c>
      <c r="T90" s="9">
        <f t="shared" si="11"/>
        <v>3349471.9634055346</v>
      </c>
      <c r="U90" s="9">
        <f t="shared" si="11"/>
        <v>3458430.8002060363</v>
      </c>
      <c r="V90" s="9">
        <f t="shared" si="11"/>
        <v>4088106.253702447</v>
      </c>
      <c r="W90" s="9">
        <f t="shared" si="11"/>
        <v>4140582.3045250904</v>
      </c>
      <c r="X90" s="9">
        <f t="shared" si="11"/>
        <v>4231595.261151399</v>
      </c>
      <c r="Y90" s="9">
        <f t="shared" si="11"/>
        <v>4578568.418</v>
      </c>
      <c r="Z90" s="9">
        <f t="shared" si="11"/>
        <v>4439762.49737672</v>
      </c>
      <c r="AA90" s="9">
        <f t="shared" si="11"/>
        <v>5036637.527898394</v>
      </c>
      <c r="AB90" s="9">
        <f>SUM(AB91:AB101)</f>
        <v>5382127.268023365</v>
      </c>
      <c r="AC90" s="9">
        <f>SUM(AC91:AC101)</f>
        <v>5587222.621471761</v>
      </c>
    </row>
    <row r="91" spans="1:29" ht="15" customHeight="1">
      <c r="A91" s="17" t="s">
        <v>4</v>
      </c>
      <c r="B91" s="13">
        <f aca="true" t="shared" si="12" ref="B91:AB94">B8/B$84*100</f>
        <v>69474.20537386759</v>
      </c>
      <c r="C91" s="13">
        <f t="shared" si="12"/>
        <v>51642.69439399051</v>
      </c>
      <c r="D91" s="13">
        <f t="shared" si="12"/>
        <v>44209.69213856462</v>
      </c>
      <c r="E91" s="13">
        <f t="shared" si="12"/>
        <v>24617.864757700318</v>
      </c>
      <c r="F91" s="13">
        <f t="shared" si="12"/>
        <v>17253.149432664868</v>
      </c>
      <c r="G91" s="13">
        <f t="shared" si="12"/>
        <v>8063.7543082648435</v>
      </c>
      <c r="H91" s="13">
        <f t="shared" si="12"/>
        <v>23764.074085600285</v>
      </c>
      <c r="I91" s="13">
        <f t="shared" si="12"/>
        <v>9341.855059292584</v>
      </c>
      <c r="J91" s="13">
        <f t="shared" si="12"/>
        <v>13285.642216570448</v>
      </c>
      <c r="K91" s="13">
        <f t="shared" si="12"/>
        <v>29764.941432609918</v>
      </c>
      <c r="L91" s="13">
        <f t="shared" si="12"/>
        <v>22123.43522932235</v>
      </c>
      <c r="M91" s="13">
        <f t="shared" si="12"/>
        <v>24590.951487380557</v>
      </c>
      <c r="N91" s="13">
        <f t="shared" si="12"/>
        <v>32559.97102476417</v>
      </c>
      <c r="O91" s="13">
        <f t="shared" si="12"/>
        <v>22602.824291860572</v>
      </c>
      <c r="P91" s="13">
        <f t="shared" si="12"/>
        <v>12075.257147971926</v>
      </c>
      <c r="Q91" s="13">
        <f t="shared" si="12"/>
        <v>9904.970836498605</v>
      </c>
      <c r="R91" s="13">
        <f t="shared" si="12"/>
        <v>10391.624953393275</v>
      </c>
      <c r="S91" s="13">
        <f t="shared" si="12"/>
        <v>13686.715071715062</v>
      </c>
      <c r="T91" s="13">
        <f t="shared" si="12"/>
        <v>16399.855595957106</v>
      </c>
      <c r="U91" s="13">
        <f t="shared" si="12"/>
        <v>17877.37946902261</v>
      </c>
      <c r="V91" s="13">
        <f t="shared" si="12"/>
        <v>24132.423744667078</v>
      </c>
      <c r="W91" s="13">
        <f t="shared" si="12"/>
        <v>25388.675936717176</v>
      </c>
      <c r="X91" s="13">
        <f t="shared" si="12"/>
        <v>26067.180723041758</v>
      </c>
      <c r="Y91" s="13">
        <f t="shared" si="12"/>
        <v>23742.951</v>
      </c>
      <c r="Z91" s="13">
        <f t="shared" si="12"/>
        <v>22515.726176898093</v>
      </c>
      <c r="AA91" s="13">
        <f t="shared" si="12"/>
        <v>95793.55628681845</v>
      </c>
      <c r="AB91" s="13">
        <f t="shared" si="12"/>
        <v>113473.88765631767</v>
      </c>
      <c r="AC91" s="13">
        <f>AC8/AC$84*100</f>
        <v>131172.21084499318</v>
      </c>
    </row>
    <row r="92" spans="1:29" ht="15" customHeight="1">
      <c r="A92" s="17" t="s">
        <v>5</v>
      </c>
      <c r="B92" s="13">
        <f t="shared" si="12"/>
        <v>33042.60987293703</v>
      </c>
      <c r="C92" s="13">
        <f t="shared" si="12"/>
        <v>17437.792912256537</v>
      </c>
      <c r="D92" s="13">
        <f t="shared" si="12"/>
        <v>21485.084029956637</v>
      </c>
      <c r="E92" s="13">
        <f t="shared" si="12"/>
        <v>11089.128269234378</v>
      </c>
      <c r="F92" s="13">
        <f t="shared" si="12"/>
        <v>20870.745281449443</v>
      </c>
      <c r="G92" s="13">
        <f t="shared" si="12"/>
        <v>15075.714576321228</v>
      </c>
      <c r="H92" s="13">
        <f t="shared" si="12"/>
        <v>33631.33093418649</v>
      </c>
      <c r="I92" s="13">
        <f t="shared" si="12"/>
        <v>27170.475469933346</v>
      </c>
      <c r="J92" s="13">
        <f t="shared" si="12"/>
        <v>22571.7636377602</v>
      </c>
      <c r="K92" s="13">
        <f t="shared" si="12"/>
        <v>30738.230492250044</v>
      </c>
      <c r="L92" s="13">
        <f t="shared" si="12"/>
        <v>34510.76413887249</v>
      </c>
      <c r="M92" s="13">
        <f t="shared" si="12"/>
        <v>51089.18150009587</v>
      </c>
      <c r="N92" s="13">
        <f t="shared" si="12"/>
        <v>82673.26134096198</v>
      </c>
      <c r="O92" s="13">
        <f t="shared" si="12"/>
        <v>69728.8006141661</v>
      </c>
      <c r="P92" s="13">
        <f t="shared" si="12"/>
        <v>76728.40871639554</v>
      </c>
      <c r="Q92" s="13">
        <f t="shared" si="12"/>
        <v>57965.346734676656</v>
      </c>
      <c r="R92" s="13">
        <f t="shared" si="12"/>
        <v>44827.07150563029</v>
      </c>
      <c r="S92" s="13">
        <f t="shared" si="12"/>
        <v>48598.349153372605</v>
      </c>
      <c r="T92" s="13">
        <f t="shared" si="12"/>
        <v>64820.86628805391</v>
      </c>
      <c r="U92" s="13">
        <f t="shared" si="12"/>
        <v>58583.577551837065</v>
      </c>
      <c r="V92" s="13">
        <f t="shared" si="12"/>
        <v>91506.88825326893</v>
      </c>
      <c r="W92" s="13">
        <f t="shared" si="12"/>
        <v>82593.00403534752</v>
      </c>
      <c r="X92" s="13">
        <f t="shared" si="12"/>
        <v>81038.49210270972</v>
      </c>
      <c r="Y92" s="13">
        <f t="shared" si="12"/>
        <v>80516.872</v>
      </c>
      <c r="Z92" s="13">
        <f t="shared" si="12"/>
        <v>82480.41275253284</v>
      </c>
      <c r="AA92" s="13">
        <f t="shared" si="12"/>
        <v>182231.7986323245</v>
      </c>
      <c r="AB92" s="13">
        <f t="shared" si="12"/>
        <v>115263.31570657519</v>
      </c>
      <c r="AC92" s="13">
        <f>AC9/AC$84*100</f>
        <v>124291.01063040411</v>
      </c>
    </row>
    <row r="93" spans="1:29" ht="15" customHeight="1">
      <c r="A93" s="17" t="s">
        <v>6</v>
      </c>
      <c r="B93" s="13">
        <f t="shared" si="12"/>
        <v>14403.188918972552</v>
      </c>
      <c r="C93" s="13">
        <f t="shared" si="12"/>
        <v>29510.11108228029</v>
      </c>
      <c r="D93" s="13">
        <f t="shared" si="12"/>
        <v>17353.33710111882</v>
      </c>
      <c r="E93" s="13">
        <f t="shared" si="12"/>
        <v>8205.95491923344</v>
      </c>
      <c r="F93" s="13">
        <f t="shared" si="12"/>
        <v>261997.4224331286</v>
      </c>
      <c r="G93" s="13">
        <f t="shared" si="12"/>
        <v>832757.9313350465</v>
      </c>
      <c r="H93" s="13">
        <f t="shared" si="12"/>
        <v>620965.5880628596</v>
      </c>
      <c r="I93" s="13">
        <f t="shared" si="12"/>
        <v>85508.97079444012</v>
      </c>
      <c r="J93" s="13">
        <f t="shared" si="12"/>
        <v>60737.403568148315</v>
      </c>
      <c r="K93" s="13">
        <f t="shared" si="12"/>
        <v>7018.504874985939</v>
      </c>
      <c r="L93" s="13">
        <f t="shared" si="12"/>
        <v>6716.814852888951</v>
      </c>
      <c r="M93" s="13">
        <f t="shared" si="12"/>
        <v>13765.7138060451</v>
      </c>
      <c r="N93" s="13">
        <f t="shared" si="12"/>
        <v>7872.768818678452</v>
      </c>
      <c r="O93" s="13">
        <f t="shared" si="12"/>
        <v>17566.396119089826</v>
      </c>
      <c r="P93" s="13">
        <f t="shared" si="12"/>
        <v>22421.24816980945</v>
      </c>
      <c r="Q93" s="13">
        <f t="shared" si="12"/>
        <v>26002.994794947415</v>
      </c>
      <c r="R93" s="13">
        <f t="shared" si="12"/>
        <v>16284.466509026697</v>
      </c>
      <c r="S93" s="13">
        <f t="shared" si="12"/>
        <v>19773.798016590008</v>
      </c>
      <c r="T93" s="13">
        <f t="shared" si="12"/>
        <v>62200.54899788488</v>
      </c>
      <c r="U93" s="13">
        <f t="shared" si="12"/>
        <v>38539.11348175795</v>
      </c>
      <c r="V93" s="13">
        <f t="shared" si="12"/>
        <v>30327.397358051592</v>
      </c>
      <c r="W93" s="13">
        <f t="shared" si="12"/>
        <v>19453.714358770656</v>
      </c>
      <c r="X93" s="13">
        <f t="shared" si="12"/>
        <v>17227.046258948492</v>
      </c>
      <c r="Y93" s="13">
        <f t="shared" si="12"/>
        <v>20986.182</v>
      </c>
      <c r="Z93" s="13">
        <f t="shared" si="12"/>
        <v>12130.633564181151</v>
      </c>
      <c r="AA93" s="13">
        <f t="shared" si="12"/>
        <v>12944.486101796121</v>
      </c>
      <c r="AB93" s="13">
        <f t="shared" si="12"/>
        <v>18028.251452768738</v>
      </c>
      <c r="AC93" s="13">
        <f>AC10/AC$84*100</f>
        <v>11985.574658568406</v>
      </c>
    </row>
    <row r="94" spans="1:29" ht="15" customHeight="1">
      <c r="A94" s="17" t="s">
        <v>7</v>
      </c>
      <c r="B94" s="13">
        <f t="shared" si="12"/>
        <v>204186.38408661087</v>
      </c>
      <c r="C94" s="13">
        <f t="shared" si="12"/>
        <v>252177.3128849407</v>
      </c>
      <c r="D94" s="13">
        <f t="shared" si="12"/>
        <v>135521.29926588034</v>
      </c>
      <c r="E94" s="13">
        <f t="shared" si="12"/>
        <v>47461.468992323134</v>
      </c>
      <c r="F94" s="13">
        <f t="shared" si="12"/>
        <v>128563.79093372855</v>
      </c>
      <c r="G94" s="13">
        <f t="shared" si="12"/>
        <v>262860.86054876377</v>
      </c>
      <c r="H94" s="13">
        <f t="shared" si="12"/>
        <v>241360.3350607055</v>
      </c>
      <c r="I94" s="13">
        <f t="shared" si="12"/>
        <v>18085.147323024084</v>
      </c>
      <c r="J94" s="13">
        <f t="shared" si="12"/>
        <v>13104.81281890696</v>
      </c>
      <c r="K94" s="13">
        <f t="shared" si="12"/>
        <v>13135.123189448455</v>
      </c>
      <c r="L94" s="13">
        <f t="shared" si="12"/>
        <v>17728.09412703204</v>
      </c>
      <c r="M94" s="13">
        <f t="shared" si="12"/>
        <v>23021.000309685656</v>
      </c>
      <c r="N94" s="13">
        <f t="shared" si="12"/>
        <v>161322.45271254558</v>
      </c>
      <c r="O94" s="13">
        <f t="shared" si="12"/>
        <v>512686.0272576292</v>
      </c>
      <c r="P94" s="13">
        <f t="shared" si="12"/>
        <v>1240017.3546873538</v>
      </c>
      <c r="Q94" s="13">
        <f t="shared" si="12"/>
        <v>138238.28024123603</v>
      </c>
      <c r="R94" s="13">
        <f t="shared" si="12"/>
        <v>18747.45711195077</v>
      </c>
      <c r="S94" s="13">
        <f t="shared" si="12"/>
        <v>22194.2994157227</v>
      </c>
      <c r="T94" s="13">
        <f t="shared" si="12"/>
        <v>9944.518605980975</v>
      </c>
      <c r="U94" s="13">
        <f t="shared" si="12"/>
        <v>9508.90614846006</v>
      </c>
      <c r="V94" s="13">
        <f t="shared" si="12"/>
        <v>17540.638504454884</v>
      </c>
      <c r="W94" s="13">
        <f t="shared" si="12"/>
        <v>21867.85147848673</v>
      </c>
      <c r="X94" s="13">
        <f t="shared" si="12"/>
        <v>20279.734981797177</v>
      </c>
      <c r="Y94" s="13">
        <f t="shared" si="12"/>
        <v>109120.331</v>
      </c>
      <c r="Z94" s="13">
        <f t="shared" si="12"/>
        <v>17968.925846567046</v>
      </c>
      <c r="AA94" s="13">
        <f t="shared" si="12"/>
        <v>42926.12563978753</v>
      </c>
      <c r="AB94" s="13">
        <f t="shared" si="12"/>
        <v>30088.758304419356</v>
      </c>
      <c r="AC94" s="13">
        <f>AC11/AC$84*100</f>
        <v>312342.7941430625</v>
      </c>
    </row>
    <row r="95" spans="1:29" ht="15" customHeight="1">
      <c r="A95" s="17" t="s">
        <v>8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</row>
    <row r="96" spans="1:29" ht="15" customHeight="1">
      <c r="A96" s="17" t="s">
        <v>15</v>
      </c>
      <c r="B96" s="13"/>
      <c r="C96" s="13">
        <f aca="true" t="shared" si="13" ref="C96:AB98">C13/C$84*100</f>
        <v>564716.2166200002</v>
      </c>
      <c r="D96" s="13">
        <f t="shared" si="13"/>
        <v>518534.23956914584</v>
      </c>
      <c r="E96" s="13">
        <f t="shared" si="13"/>
        <v>606575.3163271204</v>
      </c>
      <c r="F96" s="13">
        <f t="shared" si="13"/>
        <v>802828.0018264218</v>
      </c>
      <c r="G96" s="13">
        <f t="shared" si="13"/>
        <v>823730.0324899239</v>
      </c>
      <c r="H96" s="13">
        <f t="shared" si="13"/>
        <v>718294.969752579</v>
      </c>
      <c r="I96" s="13">
        <f t="shared" si="13"/>
        <v>682660.8683374127</v>
      </c>
      <c r="J96" s="13">
        <f t="shared" si="13"/>
        <v>826773.2801642551</v>
      </c>
      <c r="K96" s="13">
        <f t="shared" si="13"/>
        <v>814764.5201470113</v>
      </c>
      <c r="L96" s="13">
        <f t="shared" si="13"/>
        <v>938764.9441564416</v>
      </c>
      <c r="M96" s="13">
        <f t="shared" si="13"/>
        <v>961178.2106537803</v>
      </c>
      <c r="N96" s="13">
        <f t="shared" si="13"/>
        <v>1012541.9167511</v>
      </c>
      <c r="O96" s="13">
        <f t="shared" si="13"/>
        <v>1025323.6694318928</v>
      </c>
      <c r="P96" s="13">
        <f t="shared" si="13"/>
        <v>1119209.112777735</v>
      </c>
      <c r="Q96" s="13">
        <f t="shared" si="13"/>
        <v>943290.0686079464</v>
      </c>
      <c r="R96" s="13">
        <f t="shared" si="13"/>
        <v>1067060.245751317</v>
      </c>
      <c r="S96" s="13">
        <f t="shared" si="13"/>
        <v>1194104.1664906964</v>
      </c>
      <c r="T96" s="13">
        <f t="shared" si="13"/>
        <v>1341576.8283499072</v>
      </c>
      <c r="U96" s="13">
        <f t="shared" si="13"/>
        <v>1437284.7651105789</v>
      </c>
      <c r="V96" s="13">
        <f t="shared" si="13"/>
        <v>1678962.3901996762</v>
      </c>
      <c r="W96" s="13">
        <f t="shared" si="13"/>
        <v>1674068.52851275</v>
      </c>
      <c r="X96" s="13">
        <f t="shared" si="13"/>
        <v>1628618.7471482183</v>
      </c>
      <c r="Y96" s="13">
        <f t="shared" si="13"/>
        <v>1786998.202</v>
      </c>
      <c r="Z96" s="13">
        <f t="shared" si="13"/>
        <v>1817325.453393519</v>
      </c>
      <c r="AA96" s="13">
        <f t="shared" si="13"/>
        <v>1983481.9660488004</v>
      </c>
      <c r="AB96" s="13">
        <f t="shared" si="13"/>
        <v>1998923.870982213</v>
      </c>
      <c r="AC96" s="13">
        <f>AC13/AC$84*100</f>
        <v>2029336.8402107658</v>
      </c>
    </row>
    <row r="97" spans="1:29" ht="15" customHeight="1">
      <c r="A97" s="17" t="s">
        <v>9</v>
      </c>
      <c r="B97" s="13"/>
      <c r="C97" s="13"/>
      <c r="D97" s="13">
        <f>D14/D$84*100</f>
        <v>11568.891400745882</v>
      </c>
      <c r="E97" s="13"/>
      <c r="F97" s="13">
        <f t="shared" si="13"/>
        <v>60664.2996180797</v>
      </c>
      <c r="G97" s="13">
        <f t="shared" si="13"/>
        <v>62494.095889052536</v>
      </c>
      <c r="H97" s="13">
        <f t="shared" si="13"/>
        <v>75063.47749212438</v>
      </c>
      <c r="I97" s="13">
        <f t="shared" si="13"/>
        <v>39740.29417671605</v>
      </c>
      <c r="J97" s="13">
        <f t="shared" si="13"/>
        <v>94499.31581426089</v>
      </c>
      <c r="K97" s="13">
        <f t="shared" si="13"/>
        <v>62319.02725492303</v>
      </c>
      <c r="L97" s="13">
        <f t="shared" si="13"/>
        <v>158248.00072365167</v>
      </c>
      <c r="M97" s="13">
        <f t="shared" si="13"/>
        <v>84890.86682256078</v>
      </c>
      <c r="N97" s="13">
        <f t="shared" si="13"/>
        <v>108909.66745693322</v>
      </c>
      <c r="O97" s="13">
        <f t="shared" si="13"/>
        <v>290371.5184573902</v>
      </c>
      <c r="P97" s="13"/>
      <c r="Q97" s="13">
        <f>Q14/Q$84*100</f>
        <v>287301.23480052204</v>
      </c>
      <c r="R97" s="13">
        <f>R14/R$84*100</f>
        <v>449873.25126426504</v>
      </c>
      <c r="S97" s="13">
        <f>S14/S$84*100</f>
        <v>469722.40972138935</v>
      </c>
      <c r="T97" s="13"/>
      <c r="U97" s="13">
        <f t="shared" si="13"/>
        <v>3900.60227973569</v>
      </c>
      <c r="V97" s="13">
        <f t="shared" si="13"/>
        <v>30731.432100680224</v>
      </c>
      <c r="W97" s="13">
        <f t="shared" si="13"/>
        <v>68105.56843489833</v>
      </c>
      <c r="X97" s="13">
        <f t="shared" si="13"/>
        <v>151867.91002385822</v>
      </c>
      <c r="Y97" s="13">
        <f t="shared" si="13"/>
        <v>193233.153</v>
      </c>
      <c r="Z97" s="13">
        <f t="shared" si="13"/>
        <v>19048.12261200607</v>
      </c>
      <c r="AA97" s="13">
        <f t="shared" si="13"/>
        <v>125425.4422381066</v>
      </c>
      <c r="AB97" s="13">
        <f t="shared" si="13"/>
        <v>219425.35985050167</v>
      </c>
      <c r="AC97" s="13">
        <f>AC14/AC$84*100</f>
        <v>78617.13068491296</v>
      </c>
    </row>
    <row r="98" spans="1:29" ht="15" customHeight="1">
      <c r="A98" s="17" t="s">
        <v>10</v>
      </c>
      <c r="B98" s="13"/>
      <c r="C98" s="13">
        <f>C15/C$84*100</f>
        <v>5365.47474223278</v>
      </c>
      <c r="D98" s="13"/>
      <c r="E98" s="13">
        <f>E15/E$84*100</f>
        <v>221.78256538468756</v>
      </c>
      <c r="F98" s="13"/>
      <c r="G98" s="13"/>
      <c r="H98" s="13"/>
      <c r="I98" s="13"/>
      <c r="J98" s="13"/>
      <c r="K98" s="13">
        <f t="shared" si="13"/>
        <v>4106.27298092998</v>
      </c>
      <c r="L98" s="13">
        <f t="shared" si="13"/>
        <v>2996.1684354509516</v>
      </c>
      <c r="M98" s="13">
        <f t="shared" si="13"/>
        <v>7523.036319062329</v>
      </c>
      <c r="N98" s="13">
        <f t="shared" si="13"/>
        <v>8202.871013896824</v>
      </c>
      <c r="O98" s="13">
        <f t="shared" si="13"/>
        <v>6150.211523453132</v>
      </c>
      <c r="P98" s="13">
        <f t="shared" si="13"/>
        <v>328.45087714417656</v>
      </c>
      <c r="Q98" s="13"/>
      <c r="R98" s="13">
        <f>R15/R$84*100</f>
        <v>326155.81302402006</v>
      </c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</row>
    <row r="99" spans="1:29" ht="15" customHeight="1">
      <c r="A99" s="17" t="s">
        <v>11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>
        <f>Q16/Q$84*100</f>
        <v>901291.9962777592</v>
      </c>
      <c r="R99" s="13">
        <f>R16/R$84*100</f>
        <v>931685.7753442113</v>
      </c>
      <c r="S99" s="13">
        <f aca="true" t="shared" si="14" ref="S99:AB99">S16/S$84*100</f>
        <v>1227438.766444269</v>
      </c>
      <c r="T99" s="13">
        <f t="shared" si="14"/>
        <v>1854529.3455677503</v>
      </c>
      <c r="U99" s="13">
        <f t="shared" si="14"/>
        <v>1858268.0581726963</v>
      </c>
      <c r="V99" s="13">
        <f t="shared" si="14"/>
        <v>2214905.083541648</v>
      </c>
      <c r="W99" s="13">
        <f t="shared" si="14"/>
        <v>2249104.96176812</v>
      </c>
      <c r="X99" s="13">
        <f t="shared" si="14"/>
        <v>2306496.149912826</v>
      </c>
      <c r="Y99" s="13">
        <f t="shared" si="14"/>
        <v>2363970.727</v>
      </c>
      <c r="Z99" s="13">
        <f t="shared" si="14"/>
        <v>2468293.2230310165</v>
      </c>
      <c r="AA99" s="13">
        <f t="shared" si="14"/>
        <v>2593834.15295076</v>
      </c>
      <c r="AB99" s="13">
        <f t="shared" si="14"/>
        <v>2886923.8240705696</v>
      </c>
      <c r="AC99" s="13">
        <f>AC16/AC$84*100</f>
        <v>2899477.0602990533</v>
      </c>
    </row>
    <row r="100" spans="1:29" ht="15" customHeight="1">
      <c r="A100" s="17" t="s">
        <v>12</v>
      </c>
      <c r="B100" s="13">
        <f aca="true" t="shared" si="15" ref="B100:J101">B17/B$84*100</f>
        <v>321953.6346593865</v>
      </c>
      <c r="C100" s="13">
        <f t="shared" si="15"/>
        <v>1341.368685558195</v>
      </c>
      <c r="D100" s="13">
        <f t="shared" si="15"/>
        <v>312773.2425130226</v>
      </c>
      <c r="E100" s="13">
        <f t="shared" si="15"/>
        <v>1330.6953923081255</v>
      </c>
      <c r="F100" s="13">
        <f t="shared" si="15"/>
        <v>416997.4907233598</v>
      </c>
      <c r="G100" s="13">
        <f t="shared" si="15"/>
        <v>135418.48267683896</v>
      </c>
      <c r="H100" s="13">
        <f t="shared" si="15"/>
        <v>116857.25126440836</v>
      </c>
      <c r="I100" s="13">
        <f t="shared" si="15"/>
        <v>361296.7788492081</v>
      </c>
      <c r="J100" s="13">
        <f t="shared" si="15"/>
        <v>371753.3305259572</v>
      </c>
      <c r="K100" s="13"/>
      <c r="L100" s="13"/>
      <c r="M100" s="13"/>
      <c r="N100" s="13"/>
      <c r="O100" s="13"/>
      <c r="P100" s="13"/>
      <c r="Q100" s="13"/>
      <c r="R100" s="13">
        <f>R17/R$84*100</f>
        <v>22525.461449165334</v>
      </c>
      <c r="S100" s="13">
        <f>S17/S$84*100</f>
        <v>6890.931415204846</v>
      </c>
      <c r="T100" s="13"/>
      <c r="U100" s="13">
        <f>U17/U$84*100</f>
        <v>34468.39799194783</v>
      </c>
      <c r="V100" s="13"/>
      <c r="W100" s="13"/>
      <c r="X100" s="13"/>
      <c r="Y100" s="13"/>
      <c r="Z100" s="13"/>
      <c r="AA100" s="13"/>
      <c r="AB100" s="13"/>
      <c r="AC100" s="13"/>
    </row>
    <row r="101" spans="1:29" ht="15" customHeight="1">
      <c r="A101" s="17" t="s">
        <v>13</v>
      </c>
      <c r="B101" s="13">
        <f t="shared" si="15"/>
        <v>16944.928139967706</v>
      </c>
      <c r="C101" s="13">
        <f t="shared" si="15"/>
        <v>51642.69439399051</v>
      </c>
      <c r="D101" s="13">
        <f t="shared" si="15"/>
        <v>8263.49385767563</v>
      </c>
      <c r="E101" s="13">
        <f t="shared" si="15"/>
        <v>0</v>
      </c>
      <c r="F101" s="13">
        <f t="shared" si="15"/>
        <v>80004.52357888952</v>
      </c>
      <c r="G101" s="13">
        <f t="shared" si="15"/>
        <v>88350.69937751046</v>
      </c>
      <c r="H101" s="13">
        <f t="shared" si="15"/>
        <v>241153.69093822202</v>
      </c>
      <c r="I101" s="13">
        <f t="shared" si="15"/>
        <v>136942.61672729586</v>
      </c>
      <c r="J101" s="13">
        <f t="shared" si="15"/>
        <v>118570.89975028884</v>
      </c>
      <c r="K101" s="13">
        <f>K18/K$84*100</f>
        <v>166368.6619842093</v>
      </c>
      <c r="L101" s="13">
        <f>L18/L$84*100</f>
        <v>156099.4584262579</v>
      </c>
      <c r="M101" s="13">
        <f>M18/M$84*100</f>
        <v>97726.27847803937</v>
      </c>
      <c r="N101" s="13">
        <f>N18/N$84*100</f>
        <v>10631.654825407008</v>
      </c>
      <c r="O101" s="13"/>
      <c r="P101" s="13"/>
      <c r="Q101" s="13"/>
      <c r="R101" s="13">
        <f>R18/R$84*100</f>
        <v>120969.83596484497</v>
      </c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</row>
    <row r="102" spans="1:29" ht="15" customHeight="1">
      <c r="A102" s="2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</row>
    <row r="103" spans="1:29" s="29" customFormat="1" ht="15" customHeight="1">
      <c r="A103" s="8" t="s">
        <v>20</v>
      </c>
      <c r="B103" s="9">
        <f aca="true" t="shared" si="16" ref="B103:W103">SUM(B104:B118)</f>
        <v>660004.9510517422</v>
      </c>
      <c r="C103" s="9">
        <f t="shared" si="16"/>
        <v>973833.6657152496</v>
      </c>
      <c r="D103" s="9">
        <f t="shared" si="16"/>
        <v>1069709.2798761104</v>
      </c>
      <c r="E103" s="9">
        <f t="shared" si="16"/>
        <v>699502.2112233045</v>
      </c>
      <c r="F103" s="9">
        <f t="shared" si="16"/>
        <v>1789179.4238277224</v>
      </c>
      <c r="G103" s="9">
        <f t="shared" si="16"/>
        <v>2228751.571201722</v>
      </c>
      <c r="H103" s="9">
        <f t="shared" si="16"/>
        <v>2071090.7175906855</v>
      </c>
      <c r="I103" s="9">
        <f t="shared" si="16"/>
        <v>1360747.006737323</v>
      </c>
      <c r="J103" s="9">
        <f t="shared" si="16"/>
        <v>1521296.4484961482</v>
      </c>
      <c r="K103" s="9">
        <f t="shared" si="16"/>
        <v>1128213.6042717823</v>
      </c>
      <c r="L103" s="9">
        <f t="shared" si="16"/>
        <v>1337185.911472783</v>
      </c>
      <c r="M103" s="9">
        <f t="shared" si="16"/>
        <v>1263784.1785988274</v>
      </c>
      <c r="N103" s="9">
        <f t="shared" si="16"/>
        <v>1424716.2724043827</v>
      </c>
      <c r="O103" s="9">
        <f t="shared" si="16"/>
        <v>1944429.9530227233</v>
      </c>
      <c r="P103" s="9">
        <f t="shared" si="16"/>
        <v>2470779.7391911456</v>
      </c>
      <c r="Q103" s="9">
        <f t="shared" si="16"/>
        <v>2363996.155560709</v>
      </c>
      <c r="R103" s="9">
        <f t="shared" si="16"/>
        <v>3008521.061093848</v>
      </c>
      <c r="S103" s="9">
        <f t="shared" si="16"/>
        <v>3002409.4357289607</v>
      </c>
      <c r="T103" s="9">
        <f t="shared" si="16"/>
        <v>3349471.963405534</v>
      </c>
      <c r="U103" s="9">
        <f t="shared" si="16"/>
        <v>3458430.800206037</v>
      </c>
      <c r="V103" s="9">
        <f t="shared" si="16"/>
        <v>4088106.2537024464</v>
      </c>
      <c r="W103" s="9">
        <f t="shared" si="16"/>
        <v>4140582.304525091</v>
      </c>
      <c r="X103" s="9">
        <f aca="true" t="shared" si="17" ref="X103:AC103">X104+X108+X111+X114+X115+X118</f>
        <v>4231595.2611513985</v>
      </c>
      <c r="Y103" s="9">
        <f t="shared" si="17"/>
        <v>4578568.418</v>
      </c>
      <c r="Z103" s="9">
        <f t="shared" si="17"/>
        <v>4439762.49737672</v>
      </c>
      <c r="AA103" s="9">
        <f t="shared" si="17"/>
        <v>5036637.527898394</v>
      </c>
      <c r="AB103" s="9">
        <f t="shared" si="17"/>
        <v>5382127.268023364</v>
      </c>
      <c r="AC103" s="9">
        <f t="shared" si="17"/>
        <v>5587222.62147176</v>
      </c>
    </row>
    <row r="104" spans="1:29" ht="15" customHeight="1">
      <c r="A104" s="17" t="s">
        <v>28</v>
      </c>
      <c r="B104" s="13">
        <f aca="true" t="shared" si="18" ref="B104:AC104">B21/B$84*100</f>
        <v>246548.70443653013</v>
      </c>
      <c r="C104" s="13">
        <f t="shared" si="18"/>
        <v>305832.06030726846</v>
      </c>
      <c r="D104" s="13">
        <f t="shared" si="18"/>
        <v>283024.6646253903</v>
      </c>
      <c r="E104" s="13">
        <f t="shared" si="18"/>
        <v>260150.94919623848</v>
      </c>
      <c r="F104" s="13">
        <f t="shared" si="18"/>
        <v>315704.8069573919</v>
      </c>
      <c r="G104" s="13">
        <f t="shared" si="18"/>
        <v>427466.6278413874</v>
      </c>
      <c r="H104" s="13">
        <f t="shared" si="18"/>
        <v>368808.0976023922</v>
      </c>
      <c r="I104" s="13">
        <f t="shared" si="18"/>
        <v>277476.6102279582</v>
      </c>
      <c r="J104" s="13">
        <f t="shared" si="18"/>
        <v>455222.05308274535</v>
      </c>
      <c r="K104" s="13">
        <f t="shared" si="18"/>
        <v>457340.8938400307</v>
      </c>
      <c r="L104" s="13">
        <f t="shared" si="18"/>
        <v>487924.785130759</v>
      </c>
      <c r="M104" s="13">
        <f t="shared" si="18"/>
        <v>574911.8781605822</v>
      </c>
      <c r="N104" s="13">
        <f t="shared" si="18"/>
        <v>642737.9255625983</v>
      </c>
      <c r="O104" s="13">
        <f t="shared" si="18"/>
        <v>681679.9215254686</v>
      </c>
      <c r="P104" s="13">
        <f t="shared" si="18"/>
        <v>625409.0177201215</v>
      </c>
      <c r="Q104" s="13">
        <f t="shared" si="18"/>
        <v>545660.7778571128</v>
      </c>
      <c r="R104" s="13">
        <f t="shared" si="18"/>
        <v>608313.2057391215</v>
      </c>
      <c r="S104" s="13">
        <f t="shared" si="18"/>
        <v>545734.278511947</v>
      </c>
      <c r="T104" s="13">
        <f t="shared" si="18"/>
        <v>536422.7116267679</v>
      </c>
      <c r="U104" s="13">
        <f t="shared" si="18"/>
        <v>601587.8310996465</v>
      </c>
      <c r="V104" s="13">
        <f t="shared" si="18"/>
        <v>649273.980136336</v>
      </c>
      <c r="W104" s="13">
        <f t="shared" si="18"/>
        <v>731507.0214258032</v>
      </c>
      <c r="X104" s="13">
        <f t="shared" si="18"/>
        <v>790422.3425740193</v>
      </c>
      <c r="Y104" s="13">
        <f t="shared" si="18"/>
        <v>798100.339</v>
      </c>
      <c r="Z104" s="13">
        <f t="shared" si="18"/>
        <v>792557.888540713</v>
      </c>
      <c r="AA104" s="13">
        <f t="shared" si="18"/>
        <v>918509.7017173768</v>
      </c>
      <c r="AB104" s="13">
        <f t="shared" si="18"/>
        <v>875685.7146210419</v>
      </c>
      <c r="AC104" s="13">
        <f t="shared" si="18"/>
        <v>928283.7203659739</v>
      </c>
    </row>
    <row r="105" spans="1:29" ht="15" customHeight="1">
      <c r="A105" s="18" t="s">
        <v>25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>
        <f aca="true" t="shared" si="19" ref="X105:AC114">X22/X$84*100</f>
        <v>558790.9536195277</v>
      </c>
      <c r="Y105" s="13">
        <f t="shared" si="19"/>
        <v>566806.401</v>
      </c>
      <c r="Z105" s="13">
        <f t="shared" si="19"/>
        <v>583339.5982208197</v>
      </c>
      <c r="AA105" s="13">
        <f t="shared" si="19"/>
        <v>666866.5974017545</v>
      </c>
      <c r="AB105" s="13">
        <f t="shared" si="19"/>
        <v>657817.9826850243</v>
      </c>
      <c r="AC105" s="13">
        <f t="shared" si="19"/>
        <v>686916.3931881201</v>
      </c>
    </row>
    <row r="106" spans="1:29" ht="15" customHeight="1">
      <c r="A106" s="18" t="s">
        <v>26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>
        <f t="shared" si="19"/>
        <v>112191.44447540324</v>
      </c>
      <c r="Y106" s="13">
        <f t="shared" si="19"/>
        <v>106056.88600000001</v>
      </c>
      <c r="Z106" s="13">
        <f t="shared" si="19"/>
        <v>104845.15751106838</v>
      </c>
      <c r="AA106" s="13">
        <f t="shared" si="19"/>
        <v>140954.6704817266</v>
      </c>
      <c r="AB106" s="13">
        <f t="shared" si="19"/>
        <v>116122.66830064423</v>
      </c>
      <c r="AC106" s="13">
        <f t="shared" si="19"/>
        <v>109946.76481702692</v>
      </c>
    </row>
    <row r="107" spans="1:29" ht="15" customHeight="1">
      <c r="A107" s="18" t="s">
        <v>27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>
        <f t="shared" si="19"/>
        <v>119439.94447908833</v>
      </c>
      <c r="Y107" s="13">
        <f t="shared" si="19"/>
        <v>125237.052</v>
      </c>
      <c r="Z107" s="13">
        <f t="shared" si="19"/>
        <v>104373.13280882486</v>
      </c>
      <c r="AA107" s="13">
        <f t="shared" si="19"/>
        <v>110688.43383389567</v>
      </c>
      <c r="AB107" s="13">
        <f t="shared" si="19"/>
        <v>101745.06363537352</v>
      </c>
      <c r="AC107" s="13">
        <f t="shared" si="19"/>
        <v>131420.56236082682</v>
      </c>
    </row>
    <row r="108" spans="1:29" ht="15" customHeight="1">
      <c r="A108" s="17" t="s">
        <v>16</v>
      </c>
      <c r="B108" s="13">
        <f aca="true" t="shared" si="20" ref="B108:W108">B25/B$84*100</f>
        <v>177921.7454696609</v>
      </c>
      <c r="C108" s="13">
        <f t="shared" si="20"/>
        <v>316563.00979173405</v>
      </c>
      <c r="D108" s="13">
        <f t="shared" si="20"/>
        <v>304509.748655347</v>
      </c>
      <c r="E108" s="13">
        <f t="shared" si="20"/>
        <v>193394.39701544755</v>
      </c>
      <c r="F108" s="13">
        <f t="shared" si="20"/>
        <v>312922.04091986525</v>
      </c>
      <c r="G108" s="13">
        <f t="shared" si="20"/>
        <v>946264.0381742092</v>
      </c>
      <c r="H108" s="13">
        <f t="shared" si="20"/>
        <v>864908.9746546085</v>
      </c>
      <c r="I108" s="13">
        <f t="shared" si="20"/>
        <v>168602.3131639373</v>
      </c>
      <c r="J108" s="13">
        <f t="shared" si="20"/>
        <v>180403.91672781008</v>
      </c>
      <c r="K108" s="13">
        <f t="shared" si="20"/>
        <v>221377.02983779577</v>
      </c>
      <c r="L108" s="13">
        <f t="shared" si="20"/>
        <v>197655.41066609355</v>
      </c>
      <c r="M108" s="13">
        <f t="shared" si="20"/>
        <v>206837.8853278351</v>
      </c>
      <c r="N108" s="13">
        <f t="shared" si="20"/>
        <v>196575.88033983854</v>
      </c>
      <c r="O108" s="13">
        <f t="shared" si="20"/>
        <v>305341.6695418994</v>
      </c>
      <c r="P108" s="13">
        <f t="shared" si="20"/>
        <v>202440.47079459587</v>
      </c>
      <c r="Q108" s="13">
        <f t="shared" si="20"/>
        <v>364393.55429733754</v>
      </c>
      <c r="R108" s="13">
        <f t="shared" si="20"/>
        <v>282565.46548125905</v>
      </c>
      <c r="S108" s="13">
        <f t="shared" si="20"/>
        <v>302099.50195386907</v>
      </c>
      <c r="T108" s="13">
        <f t="shared" si="20"/>
        <v>99903.50925110902</v>
      </c>
      <c r="U108" s="13">
        <f t="shared" si="20"/>
        <v>110565.2247548453</v>
      </c>
      <c r="V108" s="13">
        <f t="shared" si="20"/>
        <v>255463.06622102734</v>
      </c>
      <c r="W108" s="13">
        <f t="shared" si="20"/>
        <v>262037.12928253418</v>
      </c>
      <c r="X108" s="13">
        <f t="shared" si="19"/>
        <v>234683.69986059619</v>
      </c>
      <c r="Y108" s="13">
        <f t="shared" si="19"/>
        <v>259347.94400000002</v>
      </c>
      <c r="Z108" s="13">
        <f t="shared" si="19"/>
        <v>201818.32504678154</v>
      </c>
      <c r="AA108" s="13">
        <f t="shared" si="19"/>
        <v>318728.5626279154</v>
      </c>
      <c r="AB108" s="13">
        <f t="shared" si="19"/>
        <v>434995.214820444</v>
      </c>
      <c r="AC108" s="13">
        <f t="shared" si="19"/>
        <v>492094.7313179226</v>
      </c>
    </row>
    <row r="109" spans="1:29" ht="15" customHeight="1">
      <c r="A109" s="19" t="s">
        <v>32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>
        <f t="shared" si="19"/>
        <v>21149.920769645738</v>
      </c>
      <c r="Y109" s="13">
        <f t="shared" si="19"/>
        <v>11209.263</v>
      </c>
      <c r="Z109" s="13">
        <f t="shared" si="19"/>
        <v>9419.381051522385</v>
      </c>
      <c r="AA109" s="13">
        <f t="shared" si="19"/>
        <v>10419.386218823573</v>
      </c>
      <c r="AB109" s="13">
        <f t="shared" si="19"/>
        <v>61947.72381155156</v>
      </c>
      <c r="AC109" s="13">
        <f t="shared" si="19"/>
        <v>7258.1693562232185</v>
      </c>
    </row>
    <row r="110" spans="1:29" ht="15" customHeight="1">
      <c r="A110" s="19" t="s">
        <v>29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>
        <f t="shared" si="19"/>
        <v>213533.77909095047</v>
      </c>
      <c r="Y110" s="13">
        <f t="shared" si="19"/>
        <v>248138.68099999998</v>
      </c>
      <c r="Z110" s="13">
        <f t="shared" si="19"/>
        <v>192398.94399525918</v>
      </c>
      <c r="AA110" s="13">
        <f t="shared" si="19"/>
        <v>308309.17640909186</v>
      </c>
      <c r="AB110" s="13">
        <f t="shared" si="19"/>
        <v>373047.4910088924</v>
      </c>
      <c r="AC110" s="13">
        <f t="shared" si="19"/>
        <v>484836.56196169934</v>
      </c>
    </row>
    <row r="111" spans="1:29" ht="15" customHeight="1">
      <c r="A111" s="17" t="s">
        <v>17</v>
      </c>
      <c r="B111" s="13">
        <f aca="true" t="shared" si="21" ref="B111:W111">B28/B$84*100</f>
        <v>200797.39845861733</v>
      </c>
      <c r="C111" s="13">
        <f t="shared" si="21"/>
        <v>301137.2699078148</v>
      </c>
      <c r="D111" s="13">
        <f t="shared" si="21"/>
        <v>154527.33513853428</v>
      </c>
      <c r="E111" s="13">
        <f t="shared" si="21"/>
        <v>157465.62142312818</v>
      </c>
      <c r="F111" s="13">
        <f t="shared" si="21"/>
        <v>465974.17298382777</v>
      </c>
      <c r="G111" s="13">
        <f t="shared" si="21"/>
        <v>479705.7318384075</v>
      </c>
      <c r="H111" s="13">
        <f t="shared" si="21"/>
        <v>484270.5010400371</v>
      </c>
      <c r="I111" s="13">
        <f t="shared" si="21"/>
        <v>244726.67441368764</v>
      </c>
      <c r="J111" s="13">
        <f t="shared" si="21"/>
        <v>576750.0453360018</v>
      </c>
      <c r="K111" s="13">
        <f t="shared" si="21"/>
        <v>312387.9473370755</v>
      </c>
      <c r="L111" s="13">
        <f t="shared" si="21"/>
        <v>392563.56938240986</v>
      </c>
      <c r="M111" s="13">
        <f t="shared" si="21"/>
        <v>448541.41613437014</v>
      </c>
      <c r="N111" s="13">
        <f t="shared" si="21"/>
        <v>509833.58250804</v>
      </c>
      <c r="O111" s="13">
        <f t="shared" si="21"/>
        <v>868402.5482887024</v>
      </c>
      <c r="P111" s="13">
        <f t="shared" si="21"/>
        <v>1484248.9004575568</v>
      </c>
      <c r="Q111" s="13">
        <f t="shared" si="21"/>
        <v>1254268.1029306443</v>
      </c>
      <c r="R111" s="13">
        <f t="shared" si="21"/>
        <v>1289185.9581039664</v>
      </c>
      <c r="S111" s="13">
        <f t="shared" si="21"/>
        <v>1750258.949659907</v>
      </c>
      <c r="T111" s="13">
        <f t="shared" si="21"/>
        <v>2364554.863981396</v>
      </c>
      <c r="U111" s="13">
        <f t="shared" si="21"/>
        <v>2570569.9043190703</v>
      </c>
      <c r="V111" s="13">
        <f t="shared" si="21"/>
        <v>2974830.508130304</v>
      </c>
      <c r="W111" s="13">
        <f t="shared" si="21"/>
        <v>3105300.2528927056</v>
      </c>
      <c r="X111" s="13">
        <f t="shared" si="19"/>
        <v>3145046.834767889</v>
      </c>
      <c r="Y111" s="13">
        <f t="shared" si="19"/>
        <v>3448358.2049999996</v>
      </c>
      <c r="Z111" s="13">
        <f t="shared" si="19"/>
        <v>3274171.202719055</v>
      </c>
      <c r="AA111" s="13">
        <f t="shared" si="19"/>
        <v>3709854.873859008</v>
      </c>
      <c r="AB111" s="13">
        <f t="shared" si="19"/>
        <v>3956566.207720585</v>
      </c>
      <c r="AC111" s="13">
        <f t="shared" si="19"/>
        <v>4061920.332067427</v>
      </c>
    </row>
    <row r="112" spans="1:29" ht="15" customHeight="1">
      <c r="A112" s="18" t="s">
        <v>30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>
        <f t="shared" si="19"/>
        <v>2448954.133309644</v>
      </c>
      <c r="Y112" s="13">
        <f t="shared" si="19"/>
        <v>2712953.54</v>
      </c>
      <c r="Z112" s="13">
        <f t="shared" si="19"/>
        <v>2600205.263684183</v>
      </c>
      <c r="AA112" s="13">
        <f t="shared" si="19"/>
        <v>2934900.886374877</v>
      </c>
      <c r="AB112" s="13">
        <f t="shared" si="19"/>
        <v>3164946.3197317943</v>
      </c>
      <c r="AC112" s="13">
        <f t="shared" si="19"/>
        <v>3289979.433426443</v>
      </c>
    </row>
    <row r="113" spans="1:29" ht="15" customHeight="1">
      <c r="A113" s="18" t="s">
        <v>31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>
        <f t="shared" si="19"/>
        <v>696092.7014582454</v>
      </c>
      <c r="Y113" s="13">
        <f t="shared" si="19"/>
        <v>735404.665</v>
      </c>
      <c r="Z113" s="13">
        <f t="shared" si="19"/>
        <v>673965.9390348726</v>
      </c>
      <c r="AA113" s="13">
        <f t="shared" si="19"/>
        <v>774953.9874841308</v>
      </c>
      <c r="AB113" s="13">
        <f t="shared" si="19"/>
        <v>791619.8879887909</v>
      </c>
      <c r="AC113" s="13">
        <f t="shared" si="19"/>
        <v>771940.8986409842</v>
      </c>
    </row>
    <row r="114" spans="1:29" ht="15" customHeight="1">
      <c r="A114" s="17" t="s">
        <v>14</v>
      </c>
      <c r="B114" s="13">
        <f aca="true" t="shared" si="22" ref="B114:Q116">B31/B$84*100</f>
        <v>6777.971255987083</v>
      </c>
      <c r="C114" s="13">
        <f t="shared" si="22"/>
        <v>7377.527770570073</v>
      </c>
      <c r="D114" s="13">
        <f t="shared" si="22"/>
        <v>6610.795086140504</v>
      </c>
      <c r="E114" s="13">
        <f t="shared" si="22"/>
        <v>30162.428892317508</v>
      </c>
      <c r="F114" s="13">
        <f t="shared" si="22"/>
        <v>517733.62128182244</v>
      </c>
      <c r="G114" s="13">
        <f t="shared" si="22"/>
        <v>148040.01115934044</v>
      </c>
      <c r="H114" s="13">
        <f t="shared" si="22"/>
        <v>85550.66670816102</v>
      </c>
      <c r="I114" s="13">
        <f t="shared" si="22"/>
        <v>66611.48824886885</v>
      </c>
      <c r="J114" s="13">
        <f t="shared" si="22"/>
        <v>101764.40279097637</v>
      </c>
      <c r="K114" s="13">
        <f t="shared" si="22"/>
        <v>14603.447201836576</v>
      </c>
      <c r="L114" s="13">
        <f t="shared" si="22"/>
        <v>34798.52469717891</v>
      </c>
      <c r="M114" s="13"/>
      <c r="N114" s="13">
        <f aca="true" t="shared" si="23" ref="N114:W116">N31/N$84*100</f>
        <v>36779.45188939558</v>
      </c>
      <c r="O114" s="13">
        <f t="shared" si="23"/>
        <v>42579.71557370745</v>
      </c>
      <c r="P114" s="13">
        <f t="shared" si="23"/>
        <v>85144.47467659795</v>
      </c>
      <c r="Q114" s="13">
        <f t="shared" si="23"/>
        <v>124829.14145487221</v>
      </c>
      <c r="R114" s="13">
        <f t="shared" si="23"/>
        <v>202894.4218659371</v>
      </c>
      <c r="S114" s="13">
        <f t="shared" si="23"/>
        <v>174509.86851149934</v>
      </c>
      <c r="T114" s="13">
        <f t="shared" si="23"/>
        <v>174382.21608254878</v>
      </c>
      <c r="U114" s="13">
        <f t="shared" si="23"/>
        <v>84937.30643957092</v>
      </c>
      <c r="V114" s="13">
        <f t="shared" si="23"/>
        <v>87945.23574001394</v>
      </c>
      <c r="W114" s="13">
        <f t="shared" si="23"/>
        <v>25366.248794970023</v>
      </c>
      <c r="X114" s="13">
        <f t="shared" si="19"/>
        <v>57603.11984938718</v>
      </c>
      <c r="Y114" s="13">
        <f t="shared" si="19"/>
        <v>70777.221</v>
      </c>
      <c r="Z114" s="13">
        <f t="shared" si="19"/>
        <v>153754.7419204937</v>
      </c>
      <c r="AA114" s="13">
        <f t="shared" si="19"/>
        <v>85758.49993159111</v>
      </c>
      <c r="AB114" s="13">
        <f t="shared" si="19"/>
        <v>107842.1793257345</v>
      </c>
      <c r="AC114" s="13">
        <f t="shared" si="19"/>
        <v>90780.85176161338</v>
      </c>
    </row>
    <row r="115" spans="1:30" ht="15" customHeight="1">
      <c r="A115" s="17" t="s">
        <v>13</v>
      </c>
      <c r="B115" s="13">
        <f t="shared" si="22"/>
        <v>27959.13143094672</v>
      </c>
      <c r="C115" s="13">
        <f t="shared" si="22"/>
        <v>38229.00753840856</v>
      </c>
      <c r="D115" s="13">
        <f t="shared" si="22"/>
        <v>9916.192629210756</v>
      </c>
      <c r="E115" s="13">
        <f t="shared" si="22"/>
        <v>58328.81469617282</v>
      </c>
      <c r="F115" s="13">
        <f t="shared" si="22"/>
        <v>176566.50508106226</v>
      </c>
      <c r="G115" s="13">
        <f t="shared" si="22"/>
        <v>92031.97851824007</v>
      </c>
      <c r="H115" s="13">
        <f t="shared" si="22"/>
        <v>267552.47758548666</v>
      </c>
      <c r="I115" s="13">
        <f t="shared" si="22"/>
        <v>296459.6017443239</v>
      </c>
      <c r="J115" s="13">
        <f t="shared" si="22"/>
        <v>207156.03055861447</v>
      </c>
      <c r="K115" s="13">
        <f t="shared" si="22"/>
        <v>122504.28605504365</v>
      </c>
      <c r="L115" s="13">
        <f t="shared" si="22"/>
        <v>224243.62159634152</v>
      </c>
      <c r="M115" s="13">
        <f t="shared" si="22"/>
        <v>32451.31515408274</v>
      </c>
      <c r="N115" s="13">
        <f t="shared" si="22"/>
        <v>36853.331244878784</v>
      </c>
      <c r="O115" s="13">
        <f t="shared" si="22"/>
        <v>44230.451228996855</v>
      </c>
      <c r="P115" s="13">
        <f t="shared" si="22"/>
        <v>72086.36925116793</v>
      </c>
      <c r="Q115" s="13">
        <f t="shared" si="22"/>
        <v>72829.17559528869</v>
      </c>
      <c r="R115" s="13">
        <f t="shared" si="23"/>
        <v>297283.1231718154</v>
      </c>
      <c r="S115" s="13">
        <f t="shared" si="23"/>
        <v>227017.68048087906</v>
      </c>
      <c r="T115" s="13">
        <f t="shared" si="23"/>
        <v>122369.90289474091</v>
      </c>
      <c r="U115" s="13"/>
      <c r="V115" s="13">
        <f>V32/V$84*100</f>
        <v>113616.28640789393</v>
      </c>
      <c r="W115" s="13">
        <f>W32/W$84*100</f>
        <v>11619.031913273355</v>
      </c>
      <c r="X115" s="13">
        <f>X32/X$84*100</f>
        <v>589.0966443438871</v>
      </c>
      <c r="Y115" s="13"/>
      <c r="Z115" s="13"/>
      <c r="AA115" s="13"/>
      <c r="AB115" s="13"/>
      <c r="AC115" s="13">
        <f>AC32/AC$84*100</f>
        <v>10857.811918893329</v>
      </c>
      <c r="AD115" s="1" t="s">
        <v>35</v>
      </c>
    </row>
    <row r="116" spans="1:29" ht="15" customHeight="1">
      <c r="A116" s="17" t="s">
        <v>10</v>
      </c>
      <c r="B116" s="13"/>
      <c r="C116" s="13">
        <f>C33/C$84*100</f>
        <v>4694.790399453683</v>
      </c>
      <c r="D116" s="13">
        <f>D33/D$84*100</f>
        <v>311120.5437414875</v>
      </c>
      <c r="E116" s="13"/>
      <c r="F116" s="13">
        <f>F33/F$84*100</f>
        <v>278.2766037526592</v>
      </c>
      <c r="G116" s="13">
        <f>G33/G$84*100</f>
        <v>135243.18367013754</v>
      </c>
      <c r="H116" s="13"/>
      <c r="I116" s="13">
        <f>I33/I$84*100</f>
        <v>306870.318938547</v>
      </c>
      <c r="J116" s="13"/>
      <c r="K116" s="13"/>
      <c r="L116" s="13"/>
      <c r="M116" s="13">
        <f t="shared" si="22"/>
        <v>1041.6838219570232</v>
      </c>
      <c r="N116" s="13">
        <f t="shared" si="22"/>
        <v>1936.1008596315983</v>
      </c>
      <c r="O116" s="13">
        <f t="shared" si="22"/>
        <v>2195.6468639487175</v>
      </c>
      <c r="P116" s="13">
        <f t="shared" si="22"/>
        <v>1450.506291105901</v>
      </c>
      <c r="Q116" s="13">
        <f t="shared" si="22"/>
        <v>2015.4034254535</v>
      </c>
      <c r="R116" s="13">
        <f t="shared" si="23"/>
        <v>328278.88673174847</v>
      </c>
      <c r="S116" s="13">
        <f t="shared" si="23"/>
        <v>2789.1566108584707</v>
      </c>
      <c r="T116" s="13"/>
      <c r="U116" s="13"/>
      <c r="V116" s="13"/>
      <c r="W116" s="13"/>
      <c r="X116" s="13"/>
      <c r="Y116" s="13"/>
      <c r="Z116" s="13"/>
      <c r="AA116" s="13"/>
      <c r="AB116" s="13"/>
      <c r="AC116" s="13"/>
    </row>
    <row r="117" spans="1:29" ht="15" customHeight="1">
      <c r="A117" s="17" t="s">
        <v>22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</row>
    <row r="118" spans="1:29" ht="15" customHeight="1">
      <c r="A118" s="17" t="s">
        <v>23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>
        <f aca="true" t="shared" si="24" ref="T118:AB118">T35/T$84*100</f>
        <v>51838.75956897174</v>
      </c>
      <c r="U118" s="13">
        <f t="shared" si="24"/>
        <v>90770.53359290358</v>
      </c>
      <c r="V118" s="13">
        <f t="shared" si="24"/>
        <v>6977.177066871272</v>
      </c>
      <c r="W118" s="13">
        <f t="shared" si="24"/>
        <v>4752.620215804367</v>
      </c>
      <c r="X118" s="13">
        <f t="shared" si="24"/>
        <v>3250.1674551632677</v>
      </c>
      <c r="Y118" s="13">
        <f t="shared" si="24"/>
        <v>1984.709</v>
      </c>
      <c r="Z118" s="13">
        <f t="shared" si="24"/>
        <v>17460.33914967747</v>
      </c>
      <c r="AA118" s="13">
        <f t="shared" si="24"/>
        <v>3785.889762502248</v>
      </c>
      <c r="AB118" s="13">
        <f t="shared" si="24"/>
        <v>7037.951535559485</v>
      </c>
      <c r="AC118" s="13">
        <f>AC35/AC$84*100</f>
        <v>3285.1740399304576</v>
      </c>
    </row>
    <row r="119" spans="2:188" s="20" customFormat="1" ht="15" customHeight="1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</row>
    <row r="120" spans="1:188" ht="15" customHeight="1">
      <c r="A120" s="36" t="s">
        <v>44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5"/>
      <c r="M120" s="25"/>
      <c r="N120" s="25"/>
      <c r="O120" s="25"/>
      <c r="P120" s="25"/>
      <c r="Q120" s="25"/>
      <c r="R120" s="25"/>
      <c r="S120" s="25"/>
      <c r="T120" s="25"/>
      <c r="U120" s="2"/>
      <c r="V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</row>
    <row r="121" spans="1:23" s="2" customFormat="1" ht="15" customHeight="1">
      <c r="A121" s="24" t="s">
        <v>43</v>
      </c>
      <c r="N121" s="25"/>
      <c r="O121" s="25"/>
      <c r="P121" s="25"/>
      <c r="Q121" s="25"/>
      <c r="R121" s="25"/>
      <c r="S121" s="25"/>
      <c r="T121" s="25"/>
      <c r="U121" s="25"/>
      <c r="V121" s="1"/>
      <c r="W121" s="1"/>
    </row>
    <row r="122" spans="1:35" ht="15" customHeight="1">
      <c r="A122" s="27" t="s">
        <v>33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5"/>
      <c r="Q122" s="25"/>
      <c r="R122" s="25"/>
      <c r="S122" s="25"/>
      <c r="T122" s="25"/>
      <c r="U122" s="2"/>
      <c r="V122" s="2"/>
      <c r="AD122" s="2"/>
      <c r="AE122" s="2"/>
      <c r="AF122" s="2"/>
      <c r="AG122" s="2"/>
      <c r="AH122" s="2"/>
      <c r="AI122" s="2"/>
    </row>
    <row r="123" ht="15" customHeight="1">
      <c r="A123" s="27" t="s">
        <v>42</v>
      </c>
    </row>
    <row r="124" ht="15" customHeight="1"/>
    <row r="125" ht="15" customHeight="1"/>
    <row r="126" ht="15" customHeight="1"/>
    <row r="127" spans="1:29" ht="15" customHeight="1">
      <c r="A127" s="44" t="s">
        <v>37</v>
      </c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</row>
    <row r="128" spans="1:29" ht="15" customHeight="1">
      <c r="A128" s="45" t="s">
        <v>3</v>
      </c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</row>
    <row r="129" spans="1:13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29" ht="15" customHeight="1">
      <c r="A130" s="4" t="s">
        <v>1</v>
      </c>
      <c r="B130" s="5"/>
      <c r="C130" s="5">
        <v>1981</v>
      </c>
      <c r="D130" s="5">
        <v>1982</v>
      </c>
      <c r="E130" s="5">
        <v>1983</v>
      </c>
      <c r="F130" s="5">
        <v>1984</v>
      </c>
      <c r="G130" s="5">
        <v>1985</v>
      </c>
      <c r="H130" s="5">
        <v>1986</v>
      </c>
      <c r="I130" s="5">
        <v>1987</v>
      </c>
      <c r="J130" s="5">
        <v>1988</v>
      </c>
      <c r="K130" s="5">
        <v>1989</v>
      </c>
      <c r="L130" s="5">
        <v>1990</v>
      </c>
      <c r="M130" s="5">
        <v>1991</v>
      </c>
      <c r="N130" s="5">
        <v>1992</v>
      </c>
      <c r="O130" s="5">
        <v>1993</v>
      </c>
      <c r="P130" s="5">
        <v>1994</v>
      </c>
      <c r="Q130" s="5">
        <v>1995</v>
      </c>
      <c r="R130" s="5">
        <v>1996</v>
      </c>
      <c r="S130" s="5">
        <v>1997</v>
      </c>
      <c r="T130" s="6">
        <v>1998</v>
      </c>
      <c r="U130" s="5">
        <v>1999</v>
      </c>
      <c r="V130" s="6">
        <v>2000</v>
      </c>
      <c r="W130" s="5">
        <v>2001</v>
      </c>
      <c r="X130" s="6">
        <v>2002</v>
      </c>
      <c r="Y130" s="6">
        <v>2003</v>
      </c>
      <c r="Z130" s="6">
        <v>2004</v>
      </c>
      <c r="AA130" s="6">
        <v>2005</v>
      </c>
      <c r="AB130" s="6">
        <v>2006</v>
      </c>
      <c r="AC130" s="6">
        <v>2007</v>
      </c>
    </row>
    <row r="131" spans="1:22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9" s="29" customFormat="1" ht="15" customHeight="1">
      <c r="A132" s="8" t="s">
        <v>18</v>
      </c>
      <c r="B132" s="37"/>
      <c r="C132" s="28">
        <f aca="true" t="shared" si="25" ref="C132:AC147">((C90/B90)-1)*100</f>
        <v>47.54944855541008</v>
      </c>
      <c r="D132" s="28">
        <f t="shared" si="25"/>
        <v>9.845173517434613</v>
      </c>
      <c r="E132" s="28">
        <f t="shared" si="25"/>
        <v>-34.60819454568832</v>
      </c>
      <c r="F132" s="28">
        <f t="shared" si="25"/>
        <v>155.7789518204334</v>
      </c>
      <c r="G132" s="28">
        <f t="shared" si="25"/>
        <v>24.568365895556244</v>
      </c>
      <c r="H132" s="28">
        <f t="shared" si="25"/>
        <v>-7.073953672011424</v>
      </c>
      <c r="I132" s="28">
        <f t="shared" si="25"/>
        <v>-34.29804908206584</v>
      </c>
      <c r="J132" s="28">
        <f t="shared" si="25"/>
        <v>11.79862538472718</v>
      </c>
      <c r="K132" s="28">
        <f t="shared" si="25"/>
        <v>-25.83856463533808</v>
      </c>
      <c r="L132" s="28">
        <f t="shared" si="25"/>
        <v>18.522386728984408</v>
      </c>
      <c r="M132" s="28">
        <f t="shared" si="25"/>
        <v>-5.489314761584696</v>
      </c>
      <c r="N132" s="28">
        <f t="shared" si="25"/>
        <v>12.733913924094754</v>
      </c>
      <c r="O132" s="28">
        <f t="shared" si="25"/>
        <v>36.478526780296015</v>
      </c>
      <c r="P132" s="28">
        <f t="shared" si="25"/>
        <v>27.06965713282903</v>
      </c>
      <c r="Q132" s="28">
        <f t="shared" si="25"/>
        <v>-4.321912405287732</v>
      </c>
      <c r="R132" s="28">
        <f t="shared" si="25"/>
        <v>27.264276783563957</v>
      </c>
      <c r="S132" s="28">
        <f t="shared" si="25"/>
        <v>-0.2031419140174906</v>
      </c>
      <c r="T132" s="28">
        <f t="shared" si="25"/>
        <v>11.559466991626689</v>
      </c>
      <c r="U132" s="28">
        <f t="shared" si="25"/>
        <v>3.2530153406544526</v>
      </c>
      <c r="V132" s="28">
        <f t="shared" si="25"/>
        <v>18.20696986213799</v>
      </c>
      <c r="W132" s="28">
        <f t="shared" si="25"/>
        <v>1.2836273708668466</v>
      </c>
      <c r="X132" s="28">
        <f t="shared" si="25"/>
        <v>2.1980714289109526</v>
      </c>
      <c r="Y132" s="28">
        <f t="shared" si="25"/>
        <v>8.199582791719795</v>
      </c>
      <c r="Z132" s="28">
        <f t="shared" si="25"/>
        <v>-3.0316445655280244</v>
      </c>
      <c r="AA132" s="28">
        <f t="shared" si="25"/>
        <v>13.443850450882078</v>
      </c>
      <c r="AB132" s="28">
        <f t="shared" si="25"/>
        <v>6.8595315468161555</v>
      </c>
      <c r="AC132" s="28">
        <f t="shared" si="25"/>
        <v>3.8106745388003294</v>
      </c>
    </row>
    <row r="133" spans="1:29" ht="15" customHeight="1">
      <c r="A133" s="17" t="s">
        <v>4</v>
      </c>
      <c r="B133" s="35"/>
      <c r="C133" s="30">
        <f t="shared" si="25"/>
        <v>-25.666376295948712</v>
      </c>
      <c r="D133" s="30">
        <f t="shared" si="25"/>
        <v>-14.39313409699019</v>
      </c>
      <c r="E133" s="30">
        <f t="shared" si="25"/>
        <v>-44.31568380856044</v>
      </c>
      <c r="F133" s="30">
        <f t="shared" si="25"/>
        <v>-29.91614178370937</v>
      </c>
      <c r="G133" s="30">
        <f t="shared" si="25"/>
        <v>-53.26213141701549</v>
      </c>
      <c r="H133" s="30">
        <f t="shared" si="25"/>
        <v>194.7023579481284</v>
      </c>
      <c r="I133" s="30">
        <f t="shared" si="25"/>
        <v>-60.68916876103651</v>
      </c>
      <c r="J133" s="30">
        <f t="shared" si="25"/>
        <v>42.21631712595324</v>
      </c>
      <c r="K133" s="30">
        <f t="shared" si="25"/>
        <v>124.03840888839946</v>
      </c>
      <c r="L133" s="30">
        <f t="shared" si="25"/>
        <v>-25.672841388210077</v>
      </c>
      <c r="M133" s="30">
        <f t="shared" si="25"/>
        <v>11.153404670119983</v>
      </c>
      <c r="N133" s="30">
        <f t="shared" si="25"/>
        <v>32.40630823688586</v>
      </c>
      <c r="O133" s="30">
        <f t="shared" si="25"/>
        <v>-30.5809446984166</v>
      </c>
      <c r="P133" s="30">
        <f t="shared" si="25"/>
        <v>-46.576334921471265</v>
      </c>
      <c r="Q133" s="30">
        <f t="shared" si="25"/>
        <v>-17.973002851022734</v>
      </c>
      <c r="R133" s="30">
        <f t="shared" si="25"/>
        <v>4.913231193992096</v>
      </c>
      <c r="S133" s="30">
        <f t="shared" si="25"/>
        <v>31.7090939395942</v>
      </c>
      <c r="T133" s="30">
        <f t="shared" si="25"/>
        <v>19.823168013842963</v>
      </c>
      <c r="U133" s="30">
        <f t="shared" si="25"/>
        <v>9.009371237572017</v>
      </c>
      <c r="V133" s="30">
        <f t="shared" si="25"/>
        <v>34.988597106656606</v>
      </c>
      <c r="W133" s="30">
        <f t="shared" si="25"/>
        <v>5.205661086270763</v>
      </c>
      <c r="X133" s="30">
        <f t="shared" si="25"/>
        <v>2.6724701517156557</v>
      </c>
      <c r="Y133" s="30">
        <f t="shared" si="25"/>
        <v>-8.91630647647017</v>
      </c>
      <c r="Z133" s="30">
        <f t="shared" si="25"/>
        <v>-5.168796511865381</v>
      </c>
      <c r="AA133" s="30">
        <f t="shared" si="25"/>
        <v>325.45177328149396</v>
      </c>
      <c r="AB133" s="30">
        <f t="shared" si="25"/>
        <v>18.45670215704489</v>
      </c>
      <c r="AC133" s="30">
        <f t="shared" si="25"/>
        <v>15.59682456837914</v>
      </c>
    </row>
    <row r="134" spans="1:29" ht="15" customHeight="1">
      <c r="A134" s="17" t="s">
        <v>5</v>
      </c>
      <c r="B134" s="35"/>
      <c r="C134" s="30">
        <f t="shared" si="25"/>
        <v>-47.226345075911645</v>
      </c>
      <c r="D134" s="30">
        <f t="shared" si="25"/>
        <v>23.20988176694869</v>
      </c>
      <c r="E134" s="30">
        <f t="shared" si="25"/>
        <v>-48.38685176295883</v>
      </c>
      <c r="F134" s="30">
        <f t="shared" si="25"/>
        <v>88.20907085503858</v>
      </c>
      <c r="G134" s="30">
        <f t="shared" si="25"/>
        <v>-27.76628542479034</v>
      </c>
      <c r="H134" s="30">
        <f t="shared" si="25"/>
        <v>123.08283142352509</v>
      </c>
      <c r="I134" s="30">
        <f t="shared" si="25"/>
        <v>-19.210823017669032</v>
      </c>
      <c r="J134" s="30">
        <f t="shared" si="25"/>
        <v>-16.925400651387378</v>
      </c>
      <c r="K134" s="30">
        <f t="shared" si="25"/>
        <v>36.180012273512375</v>
      </c>
      <c r="L134" s="30">
        <f t="shared" si="25"/>
        <v>12.273099609860761</v>
      </c>
      <c r="M134" s="30">
        <f t="shared" si="25"/>
        <v>48.03839548296081</v>
      </c>
      <c r="N134" s="30">
        <f t="shared" si="25"/>
        <v>61.82146378838902</v>
      </c>
      <c r="O134" s="30">
        <f t="shared" si="25"/>
        <v>-15.6573727911981</v>
      </c>
      <c r="P134" s="30">
        <f t="shared" si="25"/>
        <v>10.03833142199122</v>
      </c>
      <c r="Q134" s="30">
        <f t="shared" si="25"/>
        <v>-24.45386564847336</v>
      </c>
      <c r="R134" s="30">
        <f t="shared" si="25"/>
        <v>-22.66574077298954</v>
      </c>
      <c r="S134" s="30">
        <f t="shared" si="25"/>
        <v>8.412946733021908</v>
      </c>
      <c r="T134" s="30">
        <f t="shared" si="25"/>
        <v>33.38079876640316</v>
      </c>
      <c r="U134" s="30">
        <f t="shared" si="25"/>
        <v>-9.62234708264974</v>
      </c>
      <c r="V134" s="30">
        <f t="shared" si="25"/>
        <v>56.198873604637775</v>
      </c>
      <c r="W134" s="30">
        <f t="shared" si="25"/>
        <v>-9.741216631965388</v>
      </c>
      <c r="X134" s="30">
        <f t="shared" si="25"/>
        <v>-1.88213511639862</v>
      </c>
      <c r="Y134" s="30">
        <f t="shared" si="25"/>
        <v>-0.6436695564974282</v>
      </c>
      <c r="Z134" s="30">
        <f t="shared" si="25"/>
        <v>2.4386699380632093</v>
      </c>
      <c r="AA134" s="30">
        <f t="shared" si="25"/>
        <v>120.93948435864061</v>
      </c>
      <c r="AB134" s="30">
        <f t="shared" si="25"/>
        <v>-36.749065436634694</v>
      </c>
      <c r="AC134" s="30">
        <f t="shared" si="25"/>
        <v>7.832236014111071</v>
      </c>
    </row>
    <row r="135" spans="1:29" ht="15" customHeight="1">
      <c r="A135" s="17" t="s">
        <v>6</v>
      </c>
      <c r="B135" s="35"/>
      <c r="C135" s="30">
        <f t="shared" si="25"/>
        <v>104.88595441116652</v>
      </c>
      <c r="D135" s="30">
        <f t="shared" si="25"/>
        <v>-41.19528370213813</v>
      </c>
      <c r="E135" s="30">
        <f t="shared" si="25"/>
        <v>-52.71252513901561</v>
      </c>
      <c r="F135" s="38" t="s">
        <v>46</v>
      </c>
      <c r="G135" s="30">
        <f t="shared" si="25"/>
        <v>217.8496656956986</v>
      </c>
      <c r="H135" s="30">
        <f t="shared" si="25"/>
        <v>-25.432641984285798</v>
      </c>
      <c r="I135" s="30">
        <f t="shared" si="25"/>
        <v>-86.22967642036483</v>
      </c>
      <c r="J135" s="30">
        <f t="shared" si="25"/>
        <v>-28.969553715997332</v>
      </c>
      <c r="K135" s="30">
        <f t="shared" si="25"/>
        <v>-88.44450953997224</v>
      </c>
      <c r="L135" s="30">
        <f t="shared" si="25"/>
        <v>-4.2984941589513825</v>
      </c>
      <c r="M135" s="30">
        <f t="shared" si="25"/>
        <v>104.94407107446717</v>
      </c>
      <c r="N135" s="30">
        <f t="shared" si="25"/>
        <v>-42.80885880962315</v>
      </c>
      <c r="O135" s="30">
        <f t="shared" si="25"/>
        <v>123.12856535826207</v>
      </c>
      <c r="P135" s="30">
        <f t="shared" si="25"/>
        <v>27.63715458655596</v>
      </c>
      <c r="Q135" s="30">
        <f t="shared" si="25"/>
        <v>15.97478694322132</v>
      </c>
      <c r="R135" s="30">
        <f t="shared" si="25"/>
        <v>-37.374649968430184</v>
      </c>
      <c r="S135" s="30">
        <f t="shared" si="25"/>
        <v>21.427361502012545</v>
      </c>
      <c r="T135" s="30">
        <f t="shared" si="25"/>
        <v>214.56045492979788</v>
      </c>
      <c r="U135" s="30">
        <f t="shared" si="25"/>
        <v>-38.0405573541345</v>
      </c>
      <c r="V135" s="30">
        <f t="shared" si="25"/>
        <v>-21.307485776997126</v>
      </c>
      <c r="W135" s="30">
        <f t="shared" si="25"/>
        <v>-35.854322977022925</v>
      </c>
      <c r="X135" s="30">
        <f t="shared" si="25"/>
        <v>-11.445979203546164</v>
      </c>
      <c r="Y135" s="30">
        <f t="shared" si="25"/>
        <v>21.821127571993635</v>
      </c>
      <c r="Z135" s="30">
        <f t="shared" si="25"/>
        <v>-42.19704392070387</v>
      </c>
      <c r="AA135" s="30">
        <f t="shared" si="25"/>
        <v>6.709068683915076</v>
      </c>
      <c r="AB135" s="30">
        <f t="shared" si="25"/>
        <v>39.273597352522295</v>
      </c>
      <c r="AC135" s="30">
        <f t="shared" si="25"/>
        <v>-33.51781957352448</v>
      </c>
    </row>
    <row r="136" spans="1:29" ht="15" customHeight="1">
      <c r="A136" s="17" t="s">
        <v>7</v>
      </c>
      <c r="B136" s="35"/>
      <c r="C136" s="30">
        <f t="shared" si="25"/>
        <v>23.50349119164248</v>
      </c>
      <c r="D136" s="30">
        <f t="shared" si="25"/>
        <v>-46.25951965484153</v>
      </c>
      <c r="E136" s="30">
        <f t="shared" si="25"/>
        <v>-64.97859063525647</v>
      </c>
      <c r="F136" s="30">
        <f t="shared" si="25"/>
        <v>170.880344968934</v>
      </c>
      <c r="G136" s="30">
        <f t="shared" si="25"/>
        <v>104.4594816625017</v>
      </c>
      <c r="H136" s="30">
        <f t="shared" si="25"/>
        <v>-8.179432055107982</v>
      </c>
      <c r="I136" s="30">
        <f t="shared" si="25"/>
        <v>-92.50699278384934</v>
      </c>
      <c r="J136" s="30">
        <f t="shared" si="25"/>
        <v>-27.53825785967855</v>
      </c>
      <c r="K136" s="30">
        <f t="shared" si="25"/>
        <v>0.23129189985655607</v>
      </c>
      <c r="L136" s="30">
        <f t="shared" si="25"/>
        <v>34.9670944941967</v>
      </c>
      <c r="M136" s="30">
        <f t="shared" si="25"/>
        <v>29.8560361013817</v>
      </c>
      <c r="N136" s="38" t="s">
        <v>46</v>
      </c>
      <c r="O136" s="30">
        <f t="shared" si="25"/>
        <v>217.80202856893402</v>
      </c>
      <c r="P136" s="30">
        <f t="shared" si="25"/>
        <v>141.86681297328087</v>
      </c>
      <c r="Q136" s="30">
        <f t="shared" si="25"/>
        <v>-88.85190761897924</v>
      </c>
      <c r="R136" s="30">
        <f t="shared" si="25"/>
        <v>-86.43830270512981</v>
      </c>
      <c r="S136" s="30">
        <f t="shared" si="25"/>
        <v>18.38565242842829</v>
      </c>
      <c r="T136" s="30">
        <f t="shared" si="25"/>
        <v>-55.19336555883281</v>
      </c>
      <c r="U136" s="30">
        <f t="shared" si="25"/>
        <v>-4.380427799279518</v>
      </c>
      <c r="V136" s="30">
        <f t="shared" si="25"/>
        <v>84.46536573815632</v>
      </c>
      <c r="W136" s="30">
        <f t="shared" si="25"/>
        <v>24.669643427933607</v>
      </c>
      <c r="X136" s="30">
        <f t="shared" si="25"/>
        <v>-7.2623343827440845</v>
      </c>
      <c r="Y136" s="30">
        <f t="shared" si="25"/>
        <v>438.0757248452457</v>
      </c>
      <c r="Z136" s="30">
        <f t="shared" si="25"/>
        <v>-83.53292582427463</v>
      </c>
      <c r="AA136" s="30">
        <f t="shared" si="25"/>
        <v>138.8908831074538</v>
      </c>
      <c r="AB136" s="30">
        <f t="shared" si="25"/>
        <v>-29.905720919451973</v>
      </c>
      <c r="AC136" s="38" t="s">
        <v>46</v>
      </c>
    </row>
    <row r="137" spans="1:29" ht="15" customHeight="1">
      <c r="A137" s="17" t="s">
        <v>8</v>
      </c>
      <c r="B137" s="35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</row>
    <row r="138" spans="1:29" ht="15" customHeight="1">
      <c r="A138" s="17" t="s">
        <v>15</v>
      </c>
      <c r="B138" s="35"/>
      <c r="C138" s="30"/>
      <c r="D138" s="30">
        <f>((D96/C96)-1)*100</f>
        <v>-8.177908778194409</v>
      </c>
      <c r="E138" s="30">
        <f t="shared" si="25"/>
        <v>16.97883573341823</v>
      </c>
      <c r="F138" s="30">
        <f t="shared" si="25"/>
        <v>32.3542155799601</v>
      </c>
      <c r="G138" s="30">
        <f t="shared" si="25"/>
        <v>2.6035502767654206</v>
      </c>
      <c r="H138" s="30">
        <f t="shared" si="25"/>
        <v>-12.799710897834071</v>
      </c>
      <c r="I138" s="30">
        <f t="shared" si="25"/>
        <v>-4.9609287153216</v>
      </c>
      <c r="J138" s="30">
        <f t="shared" si="25"/>
        <v>21.110395880434908</v>
      </c>
      <c r="K138" s="30">
        <f t="shared" si="25"/>
        <v>-1.4524852586984882</v>
      </c>
      <c r="L138" s="30">
        <f t="shared" si="25"/>
        <v>15.219173263344409</v>
      </c>
      <c r="M138" s="30">
        <f t="shared" si="25"/>
        <v>2.387526998835554</v>
      </c>
      <c r="N138" s="30">
        <f t="shared" si="25"/>
        <v>5.343827557470626</v>
      </c>
      <c r="O138" s="30">
        <f t="shared" si="25"/>
        <v>1.262343066428806</v>
      </c>
      <c r="P138" s="30">
        <f t="shared" si="25"/>
        <v>9.156664002291294</v>
      </c>
      <c r="Q138" s="30">
        <f t="shared" si="25"/>
        <v>-15.71815688072624</v>
      </c>
      <c r="R138" s="30">
        <f t="shared" si="25"/>
        <v>13.121115260550065</v>
      </c>
      <c r="S138" s="30">
        <f t="shared" si="25"/>
        <v>11.905974498181028</v>
      </c>
      <c r="T138" s="30">
        <f t="shared" si="25"/>
        <v>12.350066769519131</v>
      </c>
      <c r="U138" s="30">
        <f t="shared" si="25"/>
        <v>7.133988508014788</v>
      </c>
      <c r="V138" s="30">
        <f t="shared" si="25"/>
        <v>16.814874195824636</v>
      </c>
      <c r="W138" s="30">
        <f t="shared" si="25"/>
        <v>-0.291481317002229</v>
      </c>
      <c r="X138" s="30">
        <f t="shared" si="25"/>
        <v>-2.7149295617491576</v>
      </c>
      <c r="Y138" s="30">
        <f t="shared" si="25"/>
        <v>9.72477168945225</v>
      </c>
      <c r="Z138" s="30">
        <f t="shared" si="25"/>
        <v>1.697105870592197</v>
      </c>
      <c r="AA138" s="30">
        <f t="shared" si="25"/>
        <v>9.142914514569478</v>
      </c>
      <c r="AB138" s="30">
        <f t="shared" si="25"/>
        <v>0.7785250986765302</v>
      </c>
      <c r="AC138" s="30">
        <f t="shared" si="25"/>
        <v>1.5214671088803922</v>
      </c>
    </row>
    <row r="139" spans="1:29" ht="15" customHeight="1">
      <c r="A139" s="17" t="s">
        <v>9</v>
      </c>
      <c r="B139" s="35"/>
      <c r="C139" s="30"/>
      <c r="D139" s="30"/>
      <c r="E139" s="30">
        <f t="shared" si="25"/>
        <v>-100</v>
      </c>
      <c r="F139" s="30"/>
      <c r="G139" s="30">
        <f t="shared" si="25"/>
        <v>3.016265385890171</v>
      </c>
      <c r="H139" s="30">
        <f t="shared" si="25"/>
        <v>20.11291054660045</v>
      </c>
      <c r="I139" s="30">
        <f t="shared" si="25"/>
        <v>-47.05774964810872</v>
      </c>
      <c r="J139" s="30">
        <f t="shared" si="25"/>
        <v>137.7921899471703</v>
      </c>
      <c r="K139" s="30">
        <f t="shared" si="25"/>
        <v>-34.0534619558394</v>
      </c>
      <c r="L139" s="30">
        <f t="shared" si="25"/>
        <v>153.9320777205336</v>
      </c>
      <c r="M139" s="30">
        <f t="shared" si="25"/>
        <v>-46.35580453821617</v>
      </c>
      <c r="N139" s="30">
        <f t="shared" si="25"/>
        <v>28.293739401408914</v>
      </c>
      <c r="O139" s="30">
        <f t="shared" si="25"/>
        <v>166.61684425050098</v>
      </c>
      <c r="P139" s="30">
        <f t="shared" si="25"/>
        <v>-100</v>
      </c>
      <c r="Q139" s="30"/>
      <c r="R139" s="30">
        <f t="shared" si="25"/>
        <v>56.58590941198685</v>
      </c>
      <c r="S139" s="30">
        <f t="shared" si="25"/>
        <v>4.4121668495165745</v>
      </c>
      <c r="T139" s="30">
        <f t="shared" si="25"/>
        <v>-100</v>
      </c>
      <c r="U139" s="30"/>
      <c r="V139" s="38" t="s">
        <v>46</v>
      </c>
      <c r="W139" s="30">
        <f t="shared" si="25"/>
        <v>121.61534227163742</v>
      </c>
      <c r="X139" s="30">
        <f t="shared" si="25"/>
        <v>122.98897654606282</v>
      </c>
      <c r="Y139" s="30">
        <f t="shared" si="25"/>
        <v>27.237645510261753</v>
      </c>
      <c r="Z139" s="30">
        <f t="shared" si="25"/>
        <v>-90.14241484120167</v>
      </c>
      <c r="AA139" s="38" t="s">
        <v>46</v>
      </c>
      <c r="AB139" s="30">
        <f t="shared" si="25"/>
        <v>74.94485643028183</v>
      </c>
      <c r="AC139" s="30">
        <f t="shared" si="25"/>
        <v>-64.1713561556986</v>
      </c>
    </row>
    <row r="140" spans="1:29" ht="15" customHeight="1">
      <c r="A140" s="17" t="s">
        <v>10</v>
      </c>
      <c r="B140" s="35"/>
      <c r="C140" s="30"/>
      <c r="D140" s="30">
        <f>((D98/C98)-1)*100</f>
        <v>-100</v>
      </c>
      <c r="E140" s="30"/>
      <c r="F140" s="30">
        <f t="shared" si="25"/>
        <v>-100</v>
      </c>
      <c r="G140" s="30"/>
      <c r="H140" s="30"/>
      <c r="I140" s="30"/>
      <c r="J140" s="30"/>
      <c r="K140" s="30"/>
      <c r="L140" s="30">
        <f t="shared" si="25"/>
        <v>-27.03435817916845</v>
      </c>
      <c r="M140" s="30">
        <f t="shared" si="25"/>
        <v>151.08856464973877</v>
      </c>
      <c r="N140" s="30">
        <f t="shared" si="25"/>
        <v>9.036706271268269</v>
      </c>
      <c r="O140" s="30">
        <f t="shared" si="25"/>
        <v>-25.023671431212268</v>
      </c>
      <c r="P140" s="30">
        <f t="shared" si="25"/>
        <v>-94.65951901179875</v>
      </c>
      <c r="Q140" s="30">
        <f t="shared" si="25"/>
        <v>-100</v>
      </c>
      <c r="R140" s="30"/>
      <c r="S140" s="30">
        <f t="shared" si="25"/>
        <v>-100</v>
      </c>
      <c r="T140" s="30"/>
      <c r="U140" s="30"/>
      <c r="V140" s="30"/>
      <c r="W140" s="30"/>
      <c r="X140" s="30"/>
      <c r="Y140" s="30"/>
      <c r="Z140" s="30"/>
      <c r="AA140" s="30"/>
      <c r="AB140" s="30"/>
      <c r="AC140" s="30"/>
    </row>
    <row r="141" spans="1:29" ht="15" customHeight="1">
      <c r="A141" s="17" t="s">
        <v>11</v>
      </c>
      <c r="B141" s="35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>
        <f t="shared" si="25"/>
        <v>3.3722455310792876</v>
      </c>
      <c r="S141" s="30">
        <f t="shared" si="25"/>
        <v>31.74385602171419</v>
      </c>
      <c r="T141" s="30">
        <f t="shared" si="25"/>
        <v>51.089357470766636</v>
      </c>
      <c r="U141" s="30">
        <f t="shared" si="25"/>
        <v>0.20159899943785753</v>
      </c>
      <c r="V141" s="30">
        <f t="shared" si="25"/>
        <v>19.1919041927485</v>
      </c>
      <c r="W141" s="30">
        <f t="shared" si="25"/>
        <v>1.5440787273730994</v>
      </c>
      <c r="X141" s="30">
        <f t="shared" si="25"/>
        <v>2.55173453975166</v>
      </c>
      <c r="Y141" s="30">
        <f t="shared" si="25"/>
        <v>2.4918566237080553</v>
      </c>
      <c r="Z141" s="30">
        <f t="shared" si="25"/>
        <v>4.4130197907910285</v>
      </c>
      <c r="AA141" s="30">
        <f t="shared" si="25"/>
        <v>5.086143281047528</v>
      </c>
      <c r="AB141" s="30">
        <f t="shared" si="25"/>
        <v>11.299476135989227</v>
      </c>
      <c r="AC141" s="30">
        <f t="shared" si="25"/>
        <v>0.4348308785918631</v>
      </c>
    </row>
    <row r="142" spans="1:29" ht="15" customHeight="1">
      <c r="A142" s="17" t="s">
        <v>12</v>
      </c>
      <c r="B142" s="35"/>
      <c r="C142" s="30"/>
      <c r="D142" s="38" t="s">
        <v>46</v>
      </c>
      <c r="E142" s="30">
        <f t="shared" si="25"/>
        <v>-99.57454947820457</v>
      </c>
      <c r="F142" s="38" t="s">
        <v>46</v>
      </c>
      <c r="G142" s="30">
        <f t="shared" si="25"/>
        <v>-67.52534830798854</v>
      </c>
      <c r="H142" s="30">
        <f t="shared" si="25"/>
        <v>-13.706571692082015</v>
      </c>
      <c r="I142" s="30">
        <f t="shared" si="25"/>
        <v>209.17788578794813</v>
      </c>
      <c r="J142" s="30">
        <f t="shared" si="25"/>
        <v>2.8941724058695106</v>
      </c>
      <c r="K142" s="30">
        <f t="shared" si="25"/>
        <v>-100</v>
      </c>
      <c r="L142" s="30"/>
      <c r="M142" s="30"/>
      <c r="N142" s="30"/>
      <c r="O142" s="30"/>
      <c r="P142" s="30"/>
      <c r="Q142" s="30"/>
      <c r="R142" s="30"/>
      <c r="S142" s="30">
        <f t="shared" si="25"/>
        <v>-69.4082563824228</v>
      </c>
      <c r="T142" s="30">
        <f t="shared" si="25"/>
        <v>-100</v>
      </c>
      <c r="U142" s="30"/>
      <c r="V142" s="30">
        <f t="shared" si="25"/>
        <v>-100</v>
      </c>
      <c r="W142" s="30"/>
      <c r="X142" s="30"/>
      <c r="Y142" s="30"/>
      <c r="Z142" s="30"/>
      <c r="AA142" s="30"/>
      <c r="AB142" s="30"/>
      <c r="AC142" s="30"/>
    </row>
    <row r="143" spans="1:29" ht="15" customHeight="1">
      <c r="A143" s="17" t="s">
        <v>13</v>
      </c>
      <c r="B143" s="35"/>
      <c r="C143" s="30">
        <f>((C101/B101)-1)*100</f>
        <v>204.76785718661023</v>
      </c>
      <c r="D143" s="30">
        <f>((D101/C101)-1)*100</f>
        <v>-83.99871665364303</v>
      </c>
      <c r="E143" s="30">
        <f t="shared" si="25"/>
        <v>-100</v>
      </c>
      <c r="F143" s="30"/>
      <c r="G143" s="30">
        <f t="shared" si="25"/>
        <v>10.432129866245731</v>
      </c>
      <c r="H143" s="30">
        <f t="shared" si="25"/>
        <v>172.95051724243316</v>
      </c>
      <c r="I143" s="30">
        <f t="shared" si="25"/>
        <v>-43.21355141009333</v>
      </c>
      <c r="J143" s="30">
        <f t="shared" si="25"/>
        <v>-13.415631609838453</v>
      </c>
      <c r="K143" s="30">
        <f t="shared" si="25"/>
        <v>40.311545526417426</v>
      </c>
      <c r="L143" s="30">
        <f t="shared" si="25"/>
        <v>-6.172558843399301</v>
      </c>
      <c r="M143" s="30">
        <f t="shared" si="25"/>
        <v>-37.39486384944396</v>
      </c>
      <c r="N143" s="30">
        <f t="shared" si="25"/>
        <v>-89.12098670799573</v>
      </c>
      <c r="O143" s="30">
        <f t="shared" si="25"/>
        <v>-100</v>
      </c>
      <c r="P143" s="30"/>
      <c r="Q143" s="30"/>
      <c r="R143" s="30"/>
      <c r="S143" s="30">
        <f t="shared" si="25"/>
        <v>-100</v>
      </c>
      <c r="T143" s="30"/>
      <c r="U143" s="30"/>
      <c r="V143" s="30"/>
      <c r="W143" s="30"/>
      <c r="X143" s="30"/>
      <c r="Y143" s="30"/>
      <c r="Z143" s="30"/>
      <c r="AA143" s="30"/>
      <c r="AB143" s="30"/>
      <c r="AC143" s="30"/>
    </row>
    <row r="144" spans="1:29" ht="15" customHeight="1">
      <c r="A144" s="2"/>
      <c r="B144" s="35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</row>
    <row r="145" spans="1:29" s="29" customFormat="1" ht="15" customHeight="1">
      <c r="A145" s="8" t="s">
        <v>20</v>
      </c>
      <c r="B145" s="37"/>
      <c r="C145" s="28">
        <f>((C103/B103)-1)*100</f>
        <v>47.54944855541006</v>
      </c>
      <c r="D145" s="28">
        <f>((D103/C103)-1)*100</f>
        <v>9.845173517434635</v>
      </c>
      <c r="E145" s="28">
        <f aca="true" t="shared" si="26" ref="E145:W146">((E103/D103)-1)*100</f>
        <v>-34.60819454568832</v>
      </c>
      <c r="F145" s="28">
        <f t="shared" si="26"/>
        <v>155.7789518204334</v>
      </c>
      <c r="G145" s="28">
        <f t="shared" si="26"/>
        <v>24.568365895556244</v>
      </c>
      <c r="H145" s="28">
        <f t="shared" si="26"/>
        <v>-7.073953672011434</v>
      </c>
      <c r="I145" s="28">
        <f t="shared" si="26"/>
        <v>-34.298049082065816</v>
      </c>
      <c r="J145" s="28">
        <f t="shared" si="26"/>
        <v>11.798625384727202</v>
      </c>
      <c r="K145" s="28">
        <f t="shared" si="26"/>
        <v>-25.838674941556672</v>
      </c>
      <c r="L145" s="28">
        <f t="shared" si="26"/>
        <v>18.522406254433</v>
      </c>
      <c r="M145" s="28">
        <f t="shared" si="26"/>
        <v>-5.489269086982118</v>
      </c>
      <c r="N145" s="28">
        <f t="shared" si="26"/>
        <v>12.73414373520505</v>
      </c>
      <c r="O145" s="28">
        <f t="shared" si="26"/>
        <v>36.47839858958446</v>
      </c>
      <c r="P145" s="28">
        <f t="shared" si="26"/>
        <v>27.06961931697167</v>
      </c>
      <c r="Q145" s="28">
        <f t="shared" si="26"/>
        <v>-4.321857668518603</v>
      </c>
      <c r="R145" s="28">
        <f t="shared" si="26"/>
        <v>27.264211238967363</v>
      </c>
      <c r="S145" s="28">
        <f t="shared" si="26"/>
        <v>-0.20314384512453154</v>
      </c>
      <c r="T145" s="28">
        <f t="shared" si="26"/>
        <v>11.559466991626666</v>
      </c>
      <c r="U145" s="28">
        <f t="shared" si="26"/>
        <v>3.253015340654475</v>
      </c>
      <c r="V145" s="28">
        <f t="shared" si="26"/>
        <v>18.206969862137946</v>
      </c>
      <c r="W145" s="28">
        <f t="shared" si="26"/>
        <v>1.2836273708668688</v>
      </c>
      <c r="X145" s="28">
        <f t="shared" si="25"/>
        <v>2.1980714289109304</v>
      </c>
      <c r="Y145" s="28">
        <f t="shared" si="25"/>
        <v>8.199582791719816</v>
      </c>
      <c r="Z145" s="28">
        <f t="shared" si="25"/>
        <v>-3.0316445655280244</v>
      </c>
      <c r="AA145" s="28">
        <f t="shared" si="25"/>
        <v>13.443850450882078</v>
      </c>
      <c r="AB145" s="28">
        <f t="shared" si="25"/>
        <v>6.859531546816133</v>
      </c>
      <c r="AC145" s="28">
        <f t="shared" si="25"/>
        <v>3.8106745388003294</v>
      </c>
    </row>
    <row r="146" spans="1:29" ht="15" customHeight="1">
      <c r="A146" s="17" t="s">
        <v>28</v>
      </c>
      <c r="B146" s="35"/>
      <c r="C146" s="30">
        <f>((C104/B104)-1)*100</f>
        <v>24.045291986516947</v>
      </c>
      <c r="D146" s="30">
        <f>((D104/C104)-1)*100</f>
        <v>-7.457490120219457</v>
      </c>
      <c r="E146" s="30">
        <f t="shared" si="26"/>
        <v>-8.081880587837587</v>
      </c>
      <c r="F146" s="30">
        <f t="shared" si="26"/>
        <v>21.35447052289927</v>
      </c>
      <c r="G146" s="30">
        <f t="shared" si="26"/>
        <v>35.40073461696738</v>
      </c>
      <c r="H146" s="30">
        <f t="shared" si="26"/>
        <v>-13.72236483938124</v>
      </c>
      <c r="I146" s="30">
        <f t="shared" si="26"/>
        <v>-24.763959351266053</v>
      </c>
      <c r="J146" s="30">
        <f t="shared" si="26"/>
        <v>64.05781111019128</v>
      </c>
      <c r="K146" s="30">
        <f t="shared" si="26"/>
        <v>0.4654521332911443</v>
      </c>
      <c r="L146" s="30">
        <f t="shared" si="26"/>
        <v>6.687329233546735</v>
      </c>
      <c r="M146" s="30">
        <f t="shared" si="26"/>
        <v>17.827971785961118</v>
      </c>
      <c r="N146" s="30">
        <f t="shared" si="26"/>
        <v>11.797642382868156</v>
      </c>
      <c r="O146" s="30">
        <f t="shared" si="26"/>
        <v>6.0587674095602395</v>
      </c>
      <c r="P146" s="30">
        <f t="shared" si="26"/>
        <v>-8.254739802138166</v>
      </c>
      <c r="Q146" s="30">
        <f t="shared" si="26"/>
        <v>-12.751373517721976</v>
      </c>
      <c r="R146" s="30">
        <f t="shared" si="26"/>
        <v>11.481937207957959</v>
      </c>
      <c r="S146" s="30">
        <f t="shared" si="26"/>
        <v>-10.287287311334781</v>
      </c>
      <c r="T146" s="30">
        <f t="shared" si="26"/>
        <v>-1.7062455579240798</v>
      </c>
      <c r="U146" s="30">
        <f t="shared" si="26"/>
        <v>12.14809105961554</v>
      </c>
      <c r="V146" s="30">
        <f t="shared" si="26"/>
        <v>7.9267143667988815</v>
      </c>
      <c r="W146" s="30">
        <f t="shared" si="26"/>
        <v>12.665383767912552</v>
      </c>
      <c r="X146" s="30">
        <f t="shared" si="25"/>
        <v>8.05396522830122</v>
      </c>
      <c r="Y146" s="30">
        <f t="shared" si="25"/>
        <v>0.9713789720287025</v>
      </c>
      <c r="Z146" s="30">
        <f t="shared" si="25"/>
        <v>-0.6944553445788038</v>
      </c>
      <c r="AA146" s="30">
        <f t="shared" si="25"/>
        <v>15.891812446478948</v>
      </c>
      <c r="AB146" s="30">
        <f t="shared" si="25"/>
        <v>-4.662333671192053</v>
      </c>
      <c r="AC146" s="30">
        <f t="shared" si="25"/>
        <v>6.006493524642464</v>
      </c>
    </row>
    <row r="147" spans="1:29" ht="15" customHeight="1">
      <c r="A147" s="18" t="s">
        <v>25</v>
      </c>
      <c r="B147" s="35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>
        <f t="shared" si="25"/>
        <v>1.4344268332464383</v>
      </c>
      <c r="Z147" s="30">
        <f t="shared" si="25"/>
        <v>2.9169037596701086</v>
      </c>
      <c r="AA147" s="30">
        <f t="shared" si="25"/>
        <v>14.318760364578598</v>
      </c>
      <c r="AB147" s="30">
        <f t="shared" si="25"/>
        <v>-1.3568852829014655</v>
      </c>
      <c r="AC147" s="30">
        <f t="shared" si="25"/>
        <v>4.42347446695277</v>
      </c>
    </row>
    <row r="148" spans="1:29" ht="15" customHeight="1">
      <c r="A148" s="18" t="s">
        <v>26</v>
      </c>
      <c r="B148" s="35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>
        <f aca="true" t="shared" si="27" ref="Y148:AC156">((Y106/X106)-1)*100</f>
        <v>-5.467937866463757</v>
      </c>
      <c r="Z148" s="30">
        <f t="shared" si="27"/>
        <v>-1.1425269349617073</v>
      </c>
      <c r="AA148" s="30">
        <f t="shared" si="27"/>
        <v>34.44080187189018</v>
      </c>
      <c r="AB148" s="30">
        <f t="shared" si="27"/>
        <v>-17.617012686572597</v>
      </c>
      <c r="AC148" s="30">
        <f t="shared" si="27"/>
        <v>-5.318430564846954</v>
      </c>
    </row>
    <row r="149" spans="1:29" ht="15" customHeight="1">
      <c r="A149" s="18" t="s">
        <v>27</v>
      </c>
      <c r="B149" s="35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>
        <f t="shared" si="27"/>
        <v>4.853575197304805</v>
      </c>
      <c r="Z149" s="30">
        <f t="shared" si="27"/>
        <v>-16.659541931069366</v>
      </c>
      <c r="AA149" s="30">
        <f t="shared" si="27"/>
        <v>6.050696050906357</v>
      </c>
      <c r="AB149" s="30">
        <f t="shared" si="27"/>
        <v>-8.079769393018065</v>
      </c>
      <c r="AC149" s="30">
        <f t="shared" si="27"/>
        <v>29.16652431591391</v>
      </c>
    </row>
    <row r="150" spans="1:29" ht="15" customHeight="1">
      <c r="A150" s="17" t="s">
        <v>16</v>
      </c>
      <c r="B150" s="35"/>
      <c r="C150" s="30">
        <f aca="true" t="shared" si="28" ref="C150:W150">((C108/B108)-1)*100</f>
        <v>77.92260802978362</v>
      </c>
      <c r="D150" s="30">
        <f t="shared" si="28"/>
        <v>-3.8075393408462</v>
      </c>
      <c r="E150" s="30">
        <f t="shared" si="28"/>
        <v>-36.48991604720775</v>
      </c>
      <c r="F150" s="30">
        <f t="shared" si="28"/>
        <v>61.805122459090846</v>
      </c>
      <c r="G150" s="30">
        <f t="shared" si="28"/>
        <v>202.39609692962907</v>
      </c>
      <c r="H150" s="30">
        <f t="shared" si="28"/>
        <v>-8.597501356658665</v>
      </c>
      <c r="I150" s="30">
        <f t="shared" si="28"/>
        <v>-80.50635175438356</v>
      </c>
      <c r="J150" s="30">
        <f t="shared" si="28"/>
        <v>6.999668831588157</v>
      </c>
      <c r="K150" s="30">
        <f t="shared" si="28"/>
        <v>22.711875580730954</v>
      </c>
      <c r="L150" s="30">
        <f t="shared" si="28"/>
        <v>-10.715483530103908</v>
      </c>
      <c r="M150" s="30">
        <f t="shared" si="28"/>
        <v>4.645698607893833</v>
      </c>
      <c r="N150" s="30">
        <f t="shared" si="28"/>
        <v>-4.961375896747078</v>
      </c>
      <c r="O150" s="30">
        <f t="shared" si="28"/>
        <v>55.33018039345803</v>
      </c>
      <c r="P150" s="30">
        <f t="shared" si="28"/>
        <v>-33.70034587866275</v>
      </c>
      <c r="Q150" s="30">
        <f t="shared" si="28"/>
        <v>80.00034917280236</v>
      </c>
      <c r="R150" s="30">
        <f t="shared" si="28"/>
        <v>-22.455964945337225</v>
      </c>
      <c r="S150" s="30">
        <f t="shared" si="28"/>
        <v>6.913101160235602</v>
      </c>
      <c r="T150" s="30">
        <f t="shared" si="28"/>
        <v>-66.93026350425284</v>
      </c>
      <c r="U150" s="30">
        <f t="shared" si="28"/>
        <v>10.672013009010417</v>
      </c>
      <c r="V150" s="30">
        <f t="shared" si="28"/>
        <v>131.05191237793073</v>
      </c>
      <c r="W150" s="30">
        <f t="shared" si="28"/>
        <v>2.5733908070370237</v>
      </c>
      <c r="X150" s="30">
        <f>((X108/W108)-1)*100</f>
        <v>-10.438760910269673</v>
      </c>
      <c r="Y150" s="30">
        <f t="shared" si="27"/>
        <v>10.509568476231879</v>
      </c>
      <c r="Z150" s="30">
        <f t="shared" si="27"/>
        <v>-22.18240795200539</v>
      </c>
      <c r="AA150" s="30">
        <f t="shared" si="27"/>
        <v>57.92845498744181</v>
      </c>
      <c r="AB150" s="30">
        <f t="shared" si="27"/>
        <v>36.47826578010789</v>
      </c>
      <c r="AC150" s="30">
        <f t="shared" si="27"/>
        <v>13.126470028192827</v>
      </c>
    </row>
    <row r="151" spans="1:29" ht="15" customHeight="1">
      <c r="A151" s="19" t="s">
        <v>32</v>
      </c>
      <c r="B151" s="35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>
        <f t="shared" si="27"/>
        <v>-47.00092202667974</v>
      </c>
      <c r="Z151" s="30">
        <f t="shared" si="27"/>
        <v>-15.967882531417231</v>
      </c>
      <c r="AA151" s="30">
        <f t="shared" si="27"/>
        <v>10.61646367029141</v>
      </c>
      <c r="AB151" s="30">
        <f t="shared" si="27"/>
        <v>494.54292710291645</v>
      </c>
      <c r="AC151" s="30">
        <f t="shared" si="27"/>
        <v>-88.28339620951535</v>
      </c>
    </row>
    <row r="152" spans="1:29" ht="15" customHeight="1">
      <c r="A152" s="19" t="s">
        <v>29</v>
      </c>
      <c r="B152" s="35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>
        <f t="shared" si="27"/>
        <v>16.205820950843687</v>
      </c>
      <c r="Z152" s="30">
        <f t="shared" si="27"/>
        <v>-22.4631390721146</v>
      </c>
      <c r="AA152" s="30">
        <f t="shared" si="27"/>
        <v>60.24473420014653</v>
      </c>
      <c r="AB152" s="30">
        <f t="shared" si="27"/>
        <v>20.997855254849785</v>
      </c>
      <c r="AC152" s="30">
        <f t="shared" si="27"/>
        <v>29.96644492916376</v>
      </c>
    </row>
    <row r="153" spans="1:29" ht="15" customHeight="1">
      <c r="A153" s="17" t="s">
        <v>17</v>
      </c>
      <c r="B153" s="35"/>
      <c r="C153" s="30">
        <f aca="true" t="shared" si="29" ref="C153:W153">((C111/B111)-1)*100</f>
        <v>49.97070291718779</v>
      </c>
      <c r="D153" s="30">
        <f t="shared" si="29"/>
        <v>-48.68541672512382</v>
      </c>
      <c r="E153" s="30">
        <f t="shared" si="29"/>
        <v>1.9014670006181733</v>
      </c>
      <c r="F153" s="30">
        <f t="shared" si="29"/>
        <v>195.92121046644317</v>
      </c>
      <c r="G153" s="30">
        <f t="shared" si="29"/>
        <v>2.946849772091631</v>
      </c>
      <c r="H153" s="30">
        <f t="shared" si="29"/>
        <v>0.951576956175959</v>
      </c>
      <c r="I153" s="30">
        <f t="shared" si="29"/>
        <v>-49.46488091095706</v>
      </c>
      <c r="J153" s="30">
        <f t="shared" si="29"/>
        <v>135.67109989859935</v>
      </c>
      <c r="K153" s="30">
        <f t="shared" si="29"/>
        <v>-45.8365110045054</v>
      </c>
      <c r="L153" s="30">
        <f t="shared" si="29"/>
        <v>25.6654018597019</v>
      </c>
      <c r="M153" s="30">
        <f t="shared" si="29"/>
        <v>14.259562302234507</v>
      </c>
      <c r="N153" s="30">
        <f t="shared" si="29"/>
        <v>13.66477301068414</v>
      </c>
      <c r="O153" s="30">
        <f t="shared" si="29"/>
        <v>70.33058984006959</v>
      </c>
      <c r="P153" s="30">
        <f t="shared" si="29"/>
        <v>70.91715165765669</v>
      </c>
      <c r="Q153" s="30">
        <f t="shared" si="29"/>
        <v>-15.494759501321864</v>
      </c>
      <c r="R153" s="30">
        <f t="shared" si="29"/>
        <v>2.7839227587574955</v>
      </c>
      <c r="S153" s="30">
        <f t="shared" si="29"/>
        <v>35.76466130875724</v>
      </c>
      <c r="T153" s="30">
        <f t="shared" si="29"/>
        <v>35.09743026543888</v>
      </c>
      <c r="U153" s="30">
        <f t="shared" si="29"/>
        <v>8.712635239547373</v>
      </c>
      <c r="V153" s="30">
        <f t="shared" si="29"/>
        <v>15.726497191614808</v>
      </c>
      <c r="W153" s="30">
        <f t="shared" si="29"/>
        <v>4.385787506408301</v>
      </c>
      <c r="X153" s="30">
        <f>((X111/W111)-1)*100</f>
        <v>1.2799593803580978</v>
      </c>
      <c r="Y153" s="30">
        <f t="shared" si="27"/>
        <v>9.644097088763882</v>
      </c>
      <c r="Z153" s="30">
        <f t="shared" si="27"/>
        <v>-5.051302443823246</v>
      </c>
      <c r="AA153" s="30">
        <f t="shared" si="27"/>
        <v>13.30668569738005</v>
      </c>
      <c r="AB153" s="30">
        <f t="shared" si="27"/>
        <v>6.650161320325365</v>
      </c>
      <c r="AC153" s="30">
        <f t="shared" si="27"/>
        <v>2.66276662175553</v>
      </c>
    </row>
    <row r="154" spans="1:29" ht="15" customHeight="1">
      <c r="A154" s="18" t="s">
        <v>30</v>
      </c>
      <c r="B154" s="35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>
        <f t="shared" si="27"/>
        <v>10.780087838295827</v>
      </c>
      <c r="Z154" s="30">
        <f t="shared" si="27"/>
        <v>-4.15592359594249</v>
      </c>
      <c r="AA154" s="30">
        <f t="shared" si="27"/>
        <v>12.871892360392723</v>
      </c>
      <c r="AB154" s="30">
        <f t="shared" si="27"/>
        <v>7.838269238490847</v>
      </c>
      <c r="AC154" s="30">
        <f t="shared" si="27"/>
        <v>3.950560327520636</v>
      </c>
    </row>
    <row r="155" spans="1:29" ht="15" customHeight="1">
      <c r="A155" s="18" t="s">
        <v>31</v>
      </c>
      <c r="B155" s="35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>
        <f t="shared" si="27"/>
        <v>5.64751842095168</v>
      </c>
      <c r="Z155" s="30">
        <f t="shared" si="27"/>
        <v>-8.354410692394431</v>
      </c>
      <c r="AA155" s="30">
        <f t="shared" si="27"/>
        <v>14.984147209853704</v>
      </c>
      <c r="AB155" s="30">
        <f t="shared" si="27"/>
        <v>2.1505664560505844</v>
      </c>
      <c r="AC155" s="30">
        <f t="shared" si="27"/>
        <v>-2.4859139653254037</v>
      </c>
    </row>
    <row r="156" spans="1:29" ht="15" customHeight="1">
      <c r="A156" s="17" t="s">
        <v>14</v>
      </c>
      <c r="B156" s="35"/>
      <c r="C156" s="30">
        <f aca="true" t="shared" si="30" ref="C156:R158">((C114/B114)-1)*100</f>
        <v>8.845663280932214</v>
      </c>
      <c r="D156" s="30">
        <f t="shared" si="30"/>
        <v>-10.392813260400946</v>
      </c>
      <c r="E156" s="30">
        <f t="shared" si="30"/>
        <v>356.26023041544397</v>
      </c>
      <c r="F156" s="38" t="s">
        <v>46</v>
      </c>
      <c r="G156" s="30">
        <f t="shared" si="30"/>
        <v>-71.40614302914732</v>
      </c>
      <c r="H156" s="30">
        <f t="shared" si="30"/>
        <v>-42.211118441432724</v>
      </c>
      <c r="I156" s="30">
        <f t="shared" si="30"/>
        <v>-22.13796711123175</v>
      </c>
      <c r="J156" s="30">
        <f t="shared" si="30"/>
        <v>52.77305081485619</v>
      </c>
      <c r="K156" s="30">
        <f t="shared" si="30"/>
        <v>-85.64974902684587</v>
      </c>
      <c r="L156" s="30">
        <f t="shared" si="30"/>
        <v>138.2897970336931</v>
      </c>
      <c r="M156" s="30">
        <f t="shared" si="30"/>
        <v>-100</v>
      </c>
      <c r="N156" s="30"/>
      <c r="O156" s="30">
        <f aca="true" t="shared" si="31" ref="O156:W158">((O114/N114)-1)*100</f>
        <v>15.770391852914557</v>
      </c>
      <c r="P156" s="30">
        <f t="shared" si="31"/>
        <v>99.96487418806012</v>
      </c>
      <c r="Q156" s="30">
        <f t="shared" si="31"/>
        <v>46.60862249606625</v>
      </c>
      <c r="R156" s="30">
        <f t="shared" si="31"/>
        <v>62.53770513937786</v>
      </c>
      <c r="S156" s="30">
        <f t="shared" si="31"/>
        <v>-13.989814551527147</v>
      </c>
      <c r="T156" s="30">
        <f t="shared" si="31"/>
        <v>-0.07314911760543108</v>
      </c>
      <c r="U156" s="30">
        <f t="shared" si="31"/>
        <v>-51.2924492258067</v>
      </c>
      <c r="V156" s="30">
        <f t="shared" si="31"/>
        <v>3.5413523533184277</v>
      </c>
      <c r="W156" s="30">
        <f t="shared" si="31"/>
        <v>-71.15676752523763</v>
      </c>
      <c r="X156" s="30">
        <f>((X114/W114)-1)*100</f>
        <v>127.08568505726214</v>
      </c>
      <c r="Y156" s="30">
        <f t="shared" si="27"/>
        <v>22.87046462944833</v>
      </c>
      <c r="Z156" s="30">
        <f t="shared" si="27"/>
        <v>117.23760801585254</v>
      </c>
      <c r="AA156" s="30">
        <f t="shared" si="27"/>
        <v>-44.22383410071562</v>
      </c>
      <c r="AB156" s="30">
        <f t="shared" si="27"/>
        <v>25.75100941802779</v>
      </c>
      <c r="AC156" s="30">
        <f t="shared" si="27"/>
        <v>-15.820644269982553</v>
      </c>
    </row>
    <row r="157" spans="1:29" ht="15" customHeight="1">
      <c r="A157" s="17" t="s">
        <v>13</v>
      </c>
      <c r="B157" s="35"/>
      <c r="C157" s="30">
        <f t="shared" si="30"/>
        <v>36.73174230331979</v>
      </c>
      <c r="D157" s="30">
        <f t="shared" si="30"/>
        <v>-74.06107752274764</v>
      </c>
      <c r="E157" s="30">
        <f t="shared" si="30"/>
        <v>488.21784607481237</v>
      </c>
      <c r="F157" s="30">
        <f t="shared" si="30"/>
        <v>202.70888582388332</v>
      </c>
      <c r="G157" s="30">
        <f t="shared" si="30"/>
        <v>-47.87687592503013</v>
      </c>
      <c r="H157" s="30">
        <f t="shared" si="30"/>
        <v>190.71685939302031</v>
      </c>
      <c r="I157" s="30">
        <f t="shared" si="30"/>
        <v>10.804281993464638</v>
      </c>
      <c r="J157" s="30">
        <f t="shared" si="30"/>
        <v>-30.123352612045828</v>
      </c>
      <c r="K157" s="30">
        <f t="shared" si="30"/>
        <v>-40.86376065195879</v>
      </c>
      <c r="L157" s="30">
        <f t="shared" si="30"/>
        <v>83.04961305238278</v>
      </c>
      <c r="M157" s="30">
        <f t="shared" si="30"/>
        <v>-85.5285448374991</v>
      </c>
      <c r="N157" s="30">
        <f t="shared" si="30"/>
        <v>13.564985178242384</v>
      </c>
      <c r="O157" s="30">
        <f t="shared" si="30"/>
        <v>20.017511945119516</v>
      </c>
      <c r="P157" s="30">
        <f t="shared" si="30"/>
        <v>62.9790500620286</v>
      </c>
      <c r="Q157" s="30">
        <f t="shared" si="30"/>
        <v>1.0304393907433873</v>
      </c>
      <c r="R157" s="30">
        <f t="shared" si="30"/>
        <v>308.1923497580366</v>
      </c>
      <c r="S157" s="30">
        <f t="shared" si="31"/>
        <v>-23.63586669207801</v>
      </c>
      <c r="T157" s="30">
        <f t="shared" si="31"/>
        <v>-46.09675218444155</v>
      </c>
      <c r="U157" s="30">
        <f t="shared" si="31"/>
        <v>-100</v>
      </c>
      <c r="V157" s="30"/>
      <c r="W157" s="30">
        <f>((W115/V115)-1)*100</f>
        <v>-89.77344509258131</v>
      </c>
      <c r="X157" s="30">
        <f>((X115/W115)-1)*100</f>
        <v>-94.92989907643756</v>
      </c>
      <c r="Y157" s="30">
        <f>((Y115/X115)-1)*100</f>
        <v>-100</v>
      </c>
      <c r="Z157" s="30"/>
      <c r="AA157" s="30"/>
      <c r="AB157" s="30"/>
      <c r="AC157" s="30"/>
    </row>
    <row r="158" spans="1:29" ht="15" customHeight="1">
      <c r="A158" s="17" t="s">
        <v>10</v>
      </c>
      <c r="B158" s="35"/>
      <c r="C158" s="30"/>
      <c r="D158" s="38" t="s">
        <v>46</v>
      </c>
      <c r="E158" s="30">
        <f>((E116/D116)-1)*100</f>
        <v>-100</v>
      </c>
      <c r="F158" s="30"/>
      <c r="G158" s="38" t="s">
        <v>46</v>
      </c>
      <c r="H158" s="30">
        <f>((H116/G116)-1)*100</f>
        <v>-100</v>
      </c>
      <c r="I158" s="30"/>
      <c r="J158" s="30">
        <f>((J116/I116)-1)*100</f>
        <v>-100</v>
      </c>
      <c r="K158" s="30"/>
      <c r="L158" s="30"/>
      <c r="M158" s="30"/>
      <c r="N158" s="30">
        <f t="shared" si="30"/>
        <v>85.86262153848408</v>
      </c>
      <c r="O158" s="30">
        <f t="shared" si="30"/>
        <v>13.405603485270179</v>
      </c>
      <c r="P158" s="30">
        <f t="shared" si="30"/>
        <v>-33.937177470457755</v>
      </c>
      <c r="Q158" s="30">
        <f t="shared" si="30"/>
        <v>38.944824838843516</v>
      </c>
      <c r="R158" s="38" t="s">
        <v>46</v>
      </c>
      <c r="S158" s="30">
        <f t="shared" si="31"/>
        <v>-99.15036978508532</v>
      </c>
      <c r="T158" s="30">
        <f t="shared" si="31"/>
        <v>-100</v>
      </c>
      <c r="U158" s="30"/>
      <c r="V158" s="30"/>
      <c r="W158" s="30"/>
      <c r="X158" s="30"/>
      <c r="Y158" s="30"/>
      <c r="Z158" s="30"/>
      <c r="AA158" s="30"/>
      <c r="AB158" s="30"/>
      <c r="AC158" s="30"/>
    </row>
    <row r="159" spans="1:29" ht="15" customHeight="1">
      <c r="A159" s="17" t="s">
        <v>22</v>
      </c>
      <c r="B159" s="35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</row>
    <row r="160" spans="1:31" ht="15" customHeight="1">
      <c r="A160" s="17" t="s">
        <v>23</v>
      </c>
      <c r="B160" s="35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>
        <f aca="true" t="shared" si="32" ref="U160:AA160">((U118/T118)-1)*100</f>
        <v>75.10166976918671</v>
      </c>
      <c r="V160" s="30">
        <f t="shared" si="32"/>
        <v>-92.31338982960794</v>
      </c>
      <c r="W160" s="30">
        <f t="shared" si="32"/>
        <v>-31.88333662376792</v>
      </c>
      <c r="X160" s="30">
        <f>((X118/W118)-1)*100</f>
        <v>-31.6131458525729</v>
      </c>
      <c r="Y160" s="30">
        <f t="shared" si="32"/>
        <v>-38.93517711381117</v>
      </c>
      <c r="Z160" s="38" t="s">
        <v>46</v>
      </c>
      <c r="AA160" s="30">
        <f t="shared" si="32"/>
        <v>-78.31720374932017</v>
      </c>
      <c r="AB160" s="30">
        <f>((AB118/AA118)-1)*100</f>
        <v>85.89953688740842</v>
      </c>
      <c r="AC160" s="30">
        <f>((AC118/AB118)-1)*100</f>
        <v>-53.322013893787044</v>
      </c>
      <c r="AE160" s="1" t="s">
        <v>35</v>
      </c>
    </row>
    <row r="161" spans="1:29" ht="15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39"/>
      <c r="M161" s="39"/>
      <c r="N161" s="39"/>
      <c r="O161" s="39"/>
      <c r="P161" s="39"/>
      <c r="Q161" s="39"/>
      <c r="R161" s="39"/>
      <c r="S161" s="39"/>
      <c r="T161" s="39"/>
      <c r="U161" s="20"/>
      <c r="V161" s="20"/>
      <c r="W161" s="20"/>
      <c r="X161" s="20"/>
      <c r="Y161" s="20"/>
      <c r="Z161" s="20"/>
      <c r="AA161" s="20"/>
      <c r="AB161" s="20"/>
      <c r="AC161" s="20"/>
    </row>
    <row r="162" spans="1:27" ht="15" customHeight="1">
      <c r="A162" s="27" t="s">
        <v>33</v>
      </c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35"/>
      <c r="Q162" s="35"/>
      <c r="R162" s="35"/>
      <c r="S162" s="35"/>
      <c r="T162" s="35"/>
      <c r="U162" s="2"/>
      <c r="V162" s="2"/>
      <c r="W162" s="2"/>
      <c r="X162" s="2"/>
      <c r="Y162" s="2"/>
      <c r="Z162" s="2"/>
      <c r="AA162" s="2"/>
    </row>
    <row r="163" ht="15" customHeight="1">
      <c r="A163" s="27" t="s">
        <v>45</v>
      </c>
    </row>
    <row r="164" spans="1:29" ht="15" customHeight="1">
      <c r="A164" s="27" t="s">
        <v>42</v>
      </c>
      <c r="AC164" s="1" t="s">
        <v>35</v>
      </c>
    </row>
    <row r="165" ht="15" customHeight="1"/>
    <row r="166" spans="1:29" s="26" customFormat="1" ht="15" customHeight="1" hidden="1">
      <c r="A166" s="40" t="s">
        <v>47</v>
      </c>
      <c r="B166" s="41">
        <v>20118.2</v>
      </c>
      <c r="C166" s="41">
        <v>33417.926404112455</v>
      </c>
      <c r="D166" s="41">
        <v>55509.82717890648</v>
      </c>
      <c r="E166" s="41">
        <v>92206.22716593424</v>
      </c>
      <c r="F166" s="41">
        <v>153161.85908441435</v>
      </c>
      <c r="G166" s="41">
        <v>254414</v>
      </c>
      <c r="H166" s="41">
        <v>513005.9890806025</v>
      </c>
      <c r="I166" s="41">
        <v>1034436.5672980545</v>
      </c>
      <c r="J166" s="41">
        <v>2085860.6615511787</v>
      </c>
      <c r="K166" s="41">
        <v>3859274.6104950123</v>
      </c>
      <c r="L166" s="41">
        <v>7140458.0343038365</v>
      </c>
      <c r="M166" s="41">
        <v>13211327.538341315</v>
      </c>
      <c r="N166" s="41">
        <v>24443694.576289516</v>
      </c>
      <c r="O166" s="41">
        <f>'[2]Hoja1'!B17</f>
        <v>6358135</v>
      </c>
      <c r="P166" s="41">
        <f>'[2]Hoja1'!C17</f>
        <v>7075973</v>
      </c>
      <c r="Q166" s="41">
        <f>'[2]Hoja1'!D17</f>
        <v>8769847</v>
      </c>
      <c r="R166" s="41">
        <f>'[2]Hoja1'!E17</f>
        <v>12184665</v>
      </c>
      <c r="S166" s="41">
        <f>'[2]Hoja1'!F17</f>
        <v>15185715</v>
      </c>
      <c r="T166" s="41">
        <f>'[2]Hoja1'!G17</f>
        <v>19265938</v>
      </c>
      <c r="U166" s="41">
        <f>'[2]Hoja1'!H17</f>
        <v>23731874</v>
      </c>
      <c r="V166" s="41">
        <f>'[2]Hoja1'!I17</f>
        <v>27247752</v>
      </c>
      <c r="W166" s="41">
        <f>'[2]Hoja1'!J17</f>
        <v>28152824</v>
      </c>
      <c r="X166" s="41">
        <f>'[2]Hoja1'!K17</f>
        <v>31296207</v>
      </c>
      <c r="Y166" s="41">
        <f>'[2]Hoja1'!L17</f>
        <v>33298569</v>
      </c>
      <c r="Z166" s="41">
        <f>'[2]Hoja1'!M17</f>
        <v>37166949</v>
      </c>
      <c r="AA166" s="42">
        <f>'[2]Hoja1'!N17</f>
        <v>39771308</v>
      </c>
      <c r="AB166" s="26">
        <f>'[2]Hoja1'!O17</f>
        <v>44144341</v>
      </c>
      <c r="AC166" s="26">
        <v>56725000</v>
      </c>
    </row>
    <row r="167" spans="1:11" ht="15" customHeight="1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</row>
    <row r="168" spans="1:29" ht="15" customHeight="1">
      <c r="A168" s="44" t="s">
        <v>38</v>
      </c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</row>
    <row r="169" spans="1:29" ht="15" customHeight="1">
      <c r="A169" s="45" t="s">
        <v>21</v>
      </c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</row>
    <row r="170" spans="1:13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29" ht="15" customHeight="1">
      <c r="A171" s="4" t="s">
        <v>1</v>
      </c>
      <c r="B171" s="5">
        <v>1980</v>
      </c>
      <c r="C171" s="5">
        <v>1981</v>
      </c>
      <c r="D171" s="5">
        <v>1982</v>
      </c>
      <c r="E171" s="5">
        <v>1983</v>
      </c>
      <c r="F171" s="5">
        <v>1984</v>
      </c>
      <c r="G171" s="5">
        <v>1985</v>
      </c>
      <c r="H171" s="5">
        <v>1986</v>
      </c>
      <c r="I171" s="5">
        <v>1987</v>
      </c>
      <c r="J171" s="5">
        <v>1988</v>
      </c>
      <c r="K171" s="5">
        <v>1989</v>
      </c>
      <c r="L171" s="5">
        <v>1990</v>
      </c>
      <c r="M171" s="5">
        <v>1991</v>
      </c>
      <c r="N171" s="5">
        <v>1992</v>
      </c>
      <c r="O171" s="5">
        <v>1993</v>
      </c>
      <c r="P171" s="5">
        <v>1994</v>
      </c>
      <c r="Q171" s="5">
        <v>1995</v>
      </c>
      <c r="R171" s="5">
        <v>1996</v>
      </c>
      <c r="S171" s="5">
        <v>1997</v>
      </c>
      <c r="T171" s="6">
        <v>1998</v>
      </c>
      <c r="U171" s="5">
        <v>1999</v>
      </c>
      <c r="V171" s="6">
        <v>2000</v>
      </c>
      <c r="W171" s="5">
        <v>2001</v>
      </c>
      <c r="X171" s="6">
        <v>2002</v>
      </c>
      <c r="Y171" s="6">
        <v>2003</v>
      </c>
      <c r="Z171" s="6">
        <v>2004</v>
      </c>
      <c r="AA171" s="6">
        <v>2005</v>
      </c>
      <c r="AB171" s="6">
        <v>2006</v>
      </c>
      <c r="AC171" s="6">
        <v>2007</v>
      </c>
    </row>
    <row r="172" spans="1:22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9" s="29" customFormat="1" ht="15" customHeight="1">
      <c r="A173" s="8" t="s">
        <v>18</v>
      </c>
      <c r="B173" s="28">
        <f aca="true" t="shared" si="33" ref="B173:AB182">B7/B$166*100</f>
        <v>3.8721157956477215</v>
      </c>
      <c r="C173" s="28">
        <f t="shared" si="33"/>
        <v>4.344973360828621</v>
      </c>
      <c r="D173" s="28">
        <f t="shared" si="33"/>
        <v>4.66403902079488</v>
      </c>
      <c r="E173" s="28">
        <f t="shared" si="33"/>
        <v>3.420593268960094</v>
      </c>
      <c r="F173" s="28">
        <f t="shared" si="33"/>
        <v>8.3956933383218</v>
      </c>
      <c r="G173" s="28">
        <f t="shared" si="33"/>
        <v>9.99473299425346</v>
      </c>
      <c r="H173" s="28">
        <f t="shared" si="33"/>
        <v>7.81472358087834</v>
      </c>
      <c r="I173" s="28">
        <f t="shared" si="33"/>
        <v>6.1534947634598876</v>
      </c>
      <c r="J173" s="28">
        <f t="shared" si="33"/>
        <v>6.856594145346313</v>
      </c>
      <c r="K173" s="28">
        <f t="shared" si="33"/>
        <v>3.4841949218729686</v>
      </c>
      <c r="L173" s="28">
        <f t="shared" si="33"/>
        <v>2.8588820075588117</v>
      </c>
      <c r="M173" s="28">
        <f t="shared" si="33"/>
        <v>1.8035674258206718</v>
      </c>
      <c r="N173" s="28">
        <f t="shared" si="33"/>
        <v>1.262286390615002</v>
      </c>
      <c r="O173" s="28">
        <f t="shared" si="33"/>
        <v>7.26224639772512</v>
      </c>
      <c r="P173" s="28">
        <f t="shared" si="33"/>
        <v>8.9931509207285</v>
      </c>
      <c r="Q173" s="28">
        <f t="shared" si="33"/>
        <v>9.580885823891796</v>
      </c>
      <c r="R173" s="28">
        <f t="shared" si="33"/>
        <v>11.451455193885103</v>
      </c>
      <c r="S173" s="28">
        <f t="shared" si="33"/>
        <v>10.795183289031831</v>
      </c>
      <c r="T173" s="28">
        <f t="shared" si="33"/>
        <v>10.958772144911915</v>
      </c>
      <c r="U173" s="28">
        <f t="shared" si="33"/>
        <v>10.570083584633897</v>
      </c>
      <c r="V173" s="28">
        <f t="shared" si="33"/>
        <v>12.205306973580795</v>
      </c>
      <c r="W173" s="28">
        <f t="shared" si="33"/>
        <v>12.67054013835344</v>
      </c>
      <c r="X173" s="28">
        <f t="shared" si="33"/>
        <v>12.454045824147316</v>
      </c>
      <c r="Y173" s="28">
        <f t="shared" si="33"/>
        <v>13.750045589046184</v>
      </c>
      <c r="Z173" s="28">
        <f t="shared" si="33"/>
        <v>13.029510361477344</v>
      </c>
      <c r="AA173" s="28">
        <f t="shared" si="33"/>
        <v>14.447961490228082</v>
      </c>
      <c r="AB173" s="28">
        <f t="shared" si="33"/>
        <v>14.843019176568975</v>
      </c>
      <c r="AC173" s="28">
        <f>AC7/AC$166*100</f>
        <v>12.528650154252974</v>
      </c>
    </row>
    <row r="174" spans="1:29" ht="15" customHeight="1">
      <c r="A174" s="17" t="s">
        <v>4</v>
      </c>
      <c r="B174" s="30">
        <f t="shared" si="33"/>
        <v>0.4075911363839707</v>
      </c>
      <c r="C174" s="30">
        <f t="shared" si="33"/>
        <v>0.23041525398333593</v>
      </c>
      <c r="D174" s="30">
        <f t="shared" si="33"/>
        <v>0.19275866173234923</v>
      </c>
      <c r="E174" s="30">
        <f t="shared" si="33"/>
        <v>0.12038232493803755</v>
      </c>
      <c r="F174" s="30">
        <f t="shared" si="33"/>
        <v>0.08096010373683049</v>
      </c>
      <c r="G174" s="30">
        <f t="shared" si="33"/>
        <v>0.03616153199116401</v>
      </c>
      <c r="H174" s="30">
        <f t="shared" si="33"/>
        <v>0.0896675691495145</v>
      </c>
      <c r="I174" s="30">
        <f t="shared" si="33"/>
        <v>0.04224521965048498</v>
      </c>
      <c r="J174" s="30">
        <f t="shared" si="33"/>
        <v>0.059879359298677416</v>
      </c>
      <c r="K174" s="30">
        <f t="shared" si="33"/>
        <v>0.09192116027071157</v>
      </c>
      <c r="L174" s="30">
        <f t="shared" si="33"/>
        <v>0.047299486724443465</v>
      </c>
      <c r="M174" s="30">
        <f t="shared" si="33"/>
        <v>0.03509412651033327</v>
      </c>
      <c r="N174" s="30">
        <f t="shared" si="33"/>
        <v>0.02884788949555921</v>
      </c>
      <c r="O174" s="30">
        <f t="shared" si="33"/>
        <v>0.08441925187181461</v>
      </c>
      <c r="P174" s="30">
        <f t="shared" si="33"/>
        <v>0.04395155266985897</v>
      </c>
      <c r="Q174" s="30">
        <f t="shared" si="33"/>
        <v>0.04014323168921875</v>
      </c>
      <c r="R174" s="30">
        <f t="shared" si="33"/>
        <v>0.03955406242190491</v>
      </c>
      <c r="S174" s="30">
        <f t="shared" si="33"/>
        <v>0.049210675954342614</v>
      </c>
      <c r="T174" s="30">
        <f t="shared" si="33"/>
        <v>0.05365689954986879</v>
      </c>
      <c r="U174" s="30">
        <f t="shared" si="33"/>
        <v>0.05463905631725502</v>
      </c>
      <c r="V174" s="30">
        <f t="shared" si="33"/>
        <v>0.07204891985217717</v>
      </c>
      <c r="W174" s="30">
        <f t="shared" si="33"/>
        <v>0.07769154526025525</v>
      </c>
      <c r="X174" s="30">
        <f t="shared" si="33"/>
        <v>0.07671855250701787</v>
      </c>
      <c r="Y174" s="30">
        <f t="shared" si="33"/>
        <v>0.07130321726438155</v>
      </c>
      <c r="Z174" s="30">
        <f t="shared" si="33"/>
        <v>0.06607760836112751</v>
      </c>
      <c r="AA174" s="30">
        <f t="shared" si="33"/>
        <v>0.2747907913916233</v>
      </c>
      <c r="AB174" s="30">
        <f t="shared" si="33"/>
        <v>0.3129422636527749</v>
      </c>
      <c r="AC174" s="30">
        <f>AC8/AC$166*100</f>
        <v>0.29413732921992064</v>
      </c>
    </row>
    <row r="175" spans="1:29" ht="15" customHeight="1">
      <c r="A175" s="17" t="s">
        <v>5</v>
      </c>
      <c r="B175" s="30">
        <f t="shared" si="33"/>
        <v>0.19385432096310803</v>
      </c>
      <c r="C175" s="30">
        <f t="shared" si="33"/>
        <v>0.07780255329307448</v>
      </c>
      <c r="D175" s="30">
        <f t="shared" si="33"/>
        <v>0.09367710663628187</v>
      </c>
      <c r="E175" s="30">
        <f t="shared" si="33"/>
        <v>0.054226272494611504</v>
      </c>
      <c r="F175" s="30">
        <f t="shared" si="33"/>
        <v>0.09793560935906914</v>
      </c>
      <c r="G175" s="30">
        <f t="shared" si="33"/>
        <v>0.06760634241826315</v>
      </c>
      <c r="H175" s="30">
        <f t="shared" si="33"/>
        <v>0.1268991032963781</v>
      </c>
      <c r="I175" s="30">
        <f t="shared" si="33"/>
        <v>0.12286881962417942</v>
      </c>
      <c r="J175" s="30">
        <f t="shared" si="33"/>
        <v>0.10173258641456645</v>
      </c>
      <c r="K175" s="30">
        <f t="shared" si="33"/>
        <v>0.09492690647194188</v>
      </c>
      <c r="L175" s="30">
        <f t="shared" si="33"/>
        <v>0.07378336200128166</v>
      </c>
      <c r="M175" s="30">
        <f t="shared" si="33"/>
        <v>0.07291015964932582</v>
      </c>
      <c r="N175" s="30">
        <f t="shared" si="33"/>
        <v>0.07324788789239509</v>
      </c>
      <c r="O175" s="30">
        <f t="shared" si="33"/>
        <v>0.2604299845788113</v>
      </c>
      <c r="P175" s="30">
        <f t="shared" si="33"/>
        <v>0.2792762634905475</v>
      </c>
      <c r="Q175" s="30">
        <f t="shared" si="33"/>
        <v>0.23492409844778364</v>
      </c>
      <c r="R175" s="30">
        <f t="shared" si="33"/>
        <v>0.17062709561567757</v>
      </c>
      <c r="S175" s="30">
        <f t="shared" si="33"/>
        <v>0.1747356907462046</v>
      </c>
      <c r="T175" s="30">
        <f t="shared" si="33"/>
        <v>0.212080325390853</v>
      </c>
      <c r="U175" s="30">
        <f t="shared" si="33"/>
        <v>0.1790503691364618</v>
      </c>
      <c r="V175" s="30">
        <f t="shared" si="33"/>
        <v>0.27319976341534524</v>
      </c>
      <c r="W175" s="30">
        <f t="shared" si="33"/>
        <v>0.25274173915909826</v>
      </c>
      <c r="X175" s="30">
        <f t="shared" si="33"/>
        <v>0.23850511021990622</v>
      </c>
      <c r="Y175" s="30">
        <f t="shared" si="33"/>
        <v>0.24180279939357155</v>
      </c>
      <c r="Z175" s="30">
        <f t="shared" si="33"/>
        <v>0.24205785629592574</v>
      </c>
      <c r="AA175" s="30">
        <f t="shared" si="33"/>
        <v>0.5227451835378409</v>
      </c>
      <c r="AB175" s="30">
        <f t="shared" si="33"/>
        <v>0.317877211033686</v>
      </c>
      <c r="AC175" s="30">
        <f>AC9/AC$166*100</f>
        <v>0.2787070956368444</v>
      </c>
    </row>
    <row r="176" spans="1:29" ht="15" customHeight="1">
      <c r="A176" s="17" t="s">
        <v>6</v>
      </c>
      <c r="B176" s="30">
        <f t="shared" si="33"/>
        <v>0.08450060144545735</v>
      </c>
      <c r="C176" s="30">
        <f t="shared" si="33"/>
        <v>0.13166585941904912</v>
      </c>
      <c r="D176" s="30">
        <f t="shared" si="33"/>
        <v>0.0756622784369969</v>
      </c>
      <c r="E176" s="30">
        <f t="shared" si="33"/>
        <v>0.040127441646012514</v>
      </c>
      <c r="F176" s="30">
        <f t="shared" si="33"/>
        <v>1.2294183494875148</v>
      </c>
      <c r="G176" s="30">
        <f t="shared" si="33"/>
        <v>3.734464298348361</v>
      </c>
      <c r="H176" s="30">
        <f t="shared" si="33"/>
        <v>2.3430525677764438</v>
      </c>
      <c r="I176" s="30">
        <f t="shared" si="33"/>
        <v>0.3866839327275513</v>
      </c>
      <c r="J176" s="30">
        <f t="shared" si="33"/>
        <v>0.273747911605643</v>
      </c>
      <c r="K176" s="30">
        <f t="shared" si="33"/>
        <v>0.02167479861954439</v>
      </c>
      <c r="L176" s="30">
        <f t="shared" si="33"/>
        <v>0.014360423310014902</v>
      </c>
      <c r="M176" s="30">
        <f t="shared" si="33"/>
        <v>0.019645262691941806</v>
      </c>
      <c r="N176" s="30">
        <f t="shared" si="33"/>
        <v>0.0069752139746250014</v>
      </c>
      <c r="O176" s="30">
        <f t="shared" si="33"/>
        <v>0.06560870443927345</v>
      </c>
      <c r="P176" s="30">
        <f t="shared" si="33"/>
        <v>0.08160891795375703</v>
      </c>
      <c r="Q176" s="30">
        <f t="shared" si="33"/>
        <v>0.10538589783835453</v>
      </c>
      <c r="R176" s="30">
        <f t="shared" si="33"/>
        <v>0.06198422361222077</v>
      </c>
      <c r="S176" s="30">
        <f t="shared" si="33"/>
        <v>0.07109682356082674</v>
      </c>
      <c r="T176" s="30">
        <f t="shared" si="33"/>
        <v>0.20350719492609184</v>
      </c>
      <c r="U176" s="30">
        <f t="shared" si="33"/>
        <v>0.11778800106557114</v>
      </c>
      <c r="V176" s="30">
        <f t="shared" si="33"/>
        <v>0.09054441628799323</v>
      </c>
      <c r="W176" s="30">
        <f t="shared" si="33"/>
        <v>0.05953004927676172</v>
      </c>
      <c r="X176" s="30">
        <f t="shared" si="33"/>
        <v>0.05070107377548979</v>
      </c>
      <c r="Y176" s="30">
        <f t="shared" si="33"/>
        <v>0.06302427590807282</v>
      </c>
      <c r="Z176" s="30">
        <f t="shared" si="33"/>
        <v>0.03560015109122893</v>
      </c>
      <c r="AA176" s="30">
        <f t="shared" si="33"/>
        <v>0.03713220093239076</v>
      </c>
      <c r="AB176" s="30">
        <f t="shared" si="33"/>
        <v>0.0497189435900742</v>
      </c>
      <c r="AC176" s="30">
        <f>AC10/AC$166*100</f>
        <v>0.02687615689731159</v>
      </c>
    </row>
    <row r="177" spans="1:29" ht="15" customHeight="1">
      <c r="A177" s="17" t="s">
        <v>7</v>
      </c>
      <c r="B177" s="30">
        <f t="shared" si="33"/>
        <v>1.1979202910797189</v>
      </c>
      <c r="C177" s="30">
        <f t="shared" si="33"/>
        <v>1.1251446168536925</v>
      </c>
      <c r="D177" s="30">
        <f t="shared" si="33"/>
        <v>0.5908863649365471</v>
      </c>
      <c r="E177" s="30">
        <f t="shared" si="33"/>
        <v>0.23208844627693723</v>
      </c>
      <c r="F177" s="30">
        <f t="shared" si="33"/>
        <v>0.603283353651866</v>
      </c>
      <c r="G177" s="30">
        <f t="shared" si="33"/>
        <v>1.178787330885879</v>
      </c>
      <c r="H177" s="30">
        <f t="shared" si="33"/>
        <v>0.9107106153620254</v>
      </c>
      <c r="I177" s="30">
        <f t="shared" si="33"/>
        <v>0.0817836517718771</v>
      </c>
      <c r="J177" s="30">
        <f t="shared" si="33"/>
        <v>0.05906434800317901</v>
      </c>
      <c r="K177" s="30">
        <f t="shared" si="33"/>
        <v>0.04056435879796596</v>
      </c>
      <c r="L177" s="30">
        <f t="shared" si="33"/>
        <v>0.03790233045272512</v>
      </c>
      <c r="M177" s="30">
        <f t="shared" si="33"/>
        <v>0.032853624947254446</v>
      </c>
      <c r="N177" s="30">
        <f t="shared" si="33"/>
        <v>0.1429304800506283</v>
      </c>
      <c r="O177" s="30">
        <f t="shared" si="33"/>
        <v>1.9148302135767803</v>
      </c>
      <c r="P177" s="30">
        <f t="shared" si="33"/>
        <v>4.513418423162439</v>
      </c>
      <c r="Q177" s="30">
        <f t="shared" si="33"/>
        <v>0.5602572085921225</v>
      </c>
      <c r="R177" s="30">
        <f t="shared" si="33"/>
        <v>0.07135920437697713</v>
      </c>
      <c r="S177" s="30">
        <f t="shared" si="33"/>
        <v>0.07979975259643685</v>
      </c>
      <c r="T177" s="30">
        <f t="shared" si="33"/>
        <v>0.032536386237721725</v>
      </c>
      <c r="U177" s="30">
        <f t="shared" si="33"/>
        <v>0.02906229402701194</v>
      </c>
      <c r="V177" s="30">
        <f t="shared" si="33"/>
        <v>0.05236871650916376</v>
      </c>
      <c r="W177" s="30">
        <f t="shared" si="33"/>
        <v>0.06691751775949722</v>
      </c>
      <c r="X177" s="30">
        <f t="shared" si="33"/>
        <v>0.059685469232741206</v>
      </c>
      <c r="Y177" s="30">
        <f t="shared" si="33"/>
        <v>0.32770276404370413</v>
      </c>
      <c r="Z177" s="30">
        <f t="shared" si="33"/>
        <v>0.05273397071145118</v>
      </c>
      <c r="AA177" s="30">
        <f t="shared" si="33"/>
        <v>0.12313671705240371</v>
      </c>
      <c r="AB177" s="30">
        <f t="shared" si="33"/>
        <v>0.08297983200156958</v>
      </c>
      <c r="AC177" s="30">
        <f>AC11/AC$166*100</f>
        <v>0.7003897752313794</v>
      </c>
    </row>
    <row r="178" spans="1:29" ht="15" customHeight="1">
      <c r="A178" s="17" t="s">
        <v>8</v>
      </c>
      <c r="B178" s="30">
        <f t="shared" si="33"/>
        <v>0</v>
      </c>
      <c r="C178" s="30">
        <f t="shared" si="33"/>
        <v>0</v>
      </c>
      <c r="D178" s="30">
        <f t="shared" si="33"/>
        <v>0</v>
      </c>
      <c r="E178" s="30">
        <f t="shared" si="33"/>
        <v>0</v>
      </c>
      <c r="F178" s="30">
        <f t="shared" si="33"/>
        <v>0</v>
      </c>
      <c r="G178" s="30">
        <f t="shared" si="33"/>
        <v>0</v>
      </c>
      <c r="H178" s="30">
        <f t="shared" si="33"/>
        <v>0</v>
      </c>
      <c r="I178" s="30">
        <f t="shared" si="33"/>
        <v>0</v>
      </c>
      <c r="J178" s="30">
        <f t="shared" si="33"/>
        <v>0</v>
      </c>
      <c r="K178" s="30">
        <f t="shared" si="33"/>
        <v>0</v>
      </c>
      <c r="L178" s="30">
        <f t="shared" si="33"/>
        <v>0</v>
      </c>
      <c r="M178" s="30">
        <f t="shared" si="33"/>
        <v>0</v>
      </c>
      <c r="N178" s="30">
        <f t="shared" si="33"/>
        <v>0</v>
      </c>
      <c r="O178" s="30">
        <f t="shared" si="33"/>
        <v>0</v>
      </c>
      <c r="P178" s="30">
        <f t="shared" si="33"/>
        <v>0</v>
      </c>
      <c r="Q178" s="30">
        <f t="shared" si="33"/>
        <v>0</v>
      </c>
      <c r="R178" s="30">
        <f t="shared" si="33"/>
        <v>0</v>
      </c>
      <c r="S178" s="30">
        <f t="shared" si="33"/>
        <v>0</v>
      </c>
      <c r="T178" s="30">
        <f t="shared" si="33"/>
        <v>0</v>
      </c>
      <c r="U178" s="30">
        <f t="shared" si="33"/>
        <v>0</v>
      </c>
      <c r="V178" s="30">
        <f t="shared" si="33"/>
        <v>0</v>
      </c>
      <c r="W178" s="30">
        <f t="shared" si="33"/>
        <v>0</v>
      </c>
      <c r="X178" s="30"/>
      <c r="Y178" s="30"/>
      <c r="Z178" s="30"/>
      <c r="AA178" s="30"/>
      <c r="AB178" s="30"/>
      <c r="AC178" s="30"/>
    </row>
    <row r="179" spans="1:29" ht="15" customHeight="1">
      <c r="A179" s="17" t="s">
        <v>15</v>
      </c>
      <c r="B179" s="30">
        <f t="shared" si="33"/>
        <v>0</v>
      </c>
      <c r="C179" s="30">
        <f t="shared" si="33"/>
        <v>2.5196057643372582</v>
      </c>
      <c r="D179" s="30">
        <f t="shared" si="33"/>
        <v>2.2608609390102643</v>
      </c>
      <c r="E179" s="30">
        <f t="shared" si="33"/>
        <v>2.9661771054552495</v>
      </c>
      <c r="F179" s="30">
        <f t="shared" si="33"/>
        <v>3.7672564400121935</v>
      </c>
      <c r="G179" s="30">
        <f t="shared" si="33"/>
        <v>3.6939791049234714</v>
      </c>
      <c r="H179" s="30">
        <f t="shared" si="33"/>
        <v>2.7102997422931514</v>
      </c>
      <c r="I179" s="30">
        <f t="shared" si="33"/>
        <v>3.087091176930406</v>
      </c>
      <c r="J179" s="30">
        <f t="shared" si="33"/>
        <v>3.726327526700561</v>
      </c>
      <c r="K179" s="30">
        <f t="shared" si="33"/>
        <v>2.5161850295888786</v>
      </c>
      <c r="L179" s="30">
        <f t="shared" si="33"/>
        <v>2.0070617222522813</v>
      </c>
      <c r="M179" s="30">
        <f t="shared" si="33"/>
        <v>1.3717122633896364</v>
      </c>
      <c r="N179" s="30">
        <f t="shared" si="33"/>
        <v>0.8971045245046869</v>
      </c>
      <c r="O179" s="30">
        <f t="shared" si="33"/>
        <v>3.8294797137839947</v>
      </c>
      <c r="P179" s="30">
        <f t="shared" si="33"/>
        <v>4.073700267086943</v>
      </c>
      <c r="Q179" s="30">
        <f t="shared" si="33"/>
        <v>3.823000834564161</v>
      </c>
      <c r="R179" s="30">
        <f t="shared" si="33"/>
        <v>4.061594578102886</v>
      </c>
      <c r="S179" s="30">
        <f t="shared" si="33"/>
        <v>4.293409549698516</v>
      </c>
      <c r="T179" s="30">
        <f t="shared" si="33"/>
        <v>4.3893589608769625</v>
      </c>
      <c r="U179" s="30">
        <f t="shared" si="33"/>
        <v>4.392807310539403</v>
      </c>
      <c r="V179" s="30">
        <f t="shared" si="33"/>
        <v>5.012651359275436</v>
      </c>
      <c r="W179" s="30">
        <f t="shared" si="33"/>
        <v>5.122794555174997</v>
      </c>
      <c r="X179" s="30">
        <f t="shared" si="33"/>
        <v>4.793202387113556</v>
      </c>
      <c r="Y179" s="30">
        <f t="shared" si="33"/>
        <v>5.366591585362122</v>
      </c>
      <c r="Z179" s="30">
        <f t="shared" si="33"/>
        <v>5.333362052397683</v>
      </c>
      <c r="AA179" s="30">
        <f t="shared" si="33"/>
        <v>5.689762446334428</v>
      </c>
      <c r="AB179" s="30">
        <f t="shared" si="33"/>
        <v>5.512702296314719</v>
      </c>
      <c r="AC179" s="30">
        <f aca="true" t="shared" si="34" ref="AC179:AC201">AC13/AC$166*100</f>
        <v>4.550534861172322</v>
      </c>
    </row>
    <row r="180" spans="1:29" ht="15" customHeight="1">
      <c r="A180" s="17" t="s">
        <v>9</v>
      </c>
      <c r="B180" s="30">
        <f t="shared" si="33"/>
        <v>0</v>
      </c>
      <c r="C180" s="30">
        <f t="shared" si="33"/>
        <v>0</v>
      </c>
      <c r="D180" s="30">
        <f t="shared" si="33"/>
        <v>0.05044151895799792</v>
      </c>
      <c r="E180" s="30">
        <f t="shared" si="33"/>
        <v>0</v>
      </c>
      <c r="F180" s="30">
        <f t="shared" si="33"/>
        <v>0.2846661712036943</v>
      </c>
      <c r="G180" s="30">
        <f t="shared" si="33"/>
        <v>0.28025187293152104</v>
      </c>
      <c r="H180" s="30">
        <f t="shared" si="33"/>
        <v>0.2832325608135751</v>
      </c>
      <c r="I180" s="30">
        <f t="shared" si="33"/>
        <v>0.17971135773512947</v>
      </c>
      <c r="J180" s="30">
        <f t="shared" si="33"/>
        <v>0.42591531465928756</v>
      </c>
      <c r="K180" s="30">
        <f t="shared" si="33"/>
        <v>0.19245585633636264</v>
      </c>
      <c r="L180" s="30">
        <f t="shared" si="33"/>
        <v>0.33833123707105917</v>
      </c>
      <c r="M180" s="30">
        <f t="shared" si="33"/>
        <v>0.12114906661385735</v>
      </c>
      <c r="N180" s="30">
        <f t="shared" si="33"/>
        <v>0.09649314642835946</v>
      </c>
      <c r="O180" s="30">
        <f t="shared" si="33"/>
        <v>1.0845081144077628</v>
      </c>
      <c r="P180" s="30">
        <f t="shared" si="33"/>
        <v>0</v>
      </c>
      <c r="Q180" s="30">
        <f t="shared" si="33"/>
        <v>1.164385057116732</v>
      </c>
      <c r="R180" s="30">
        <f t="shared" si="33"/>
        <v>1.712370754550905</v>
      </c>
      <c r="S180" s="30">
        <f t="shared" si="33"/>
        <v>1.688890078603477</v>
      </c>
      <c r="T180" s="30">
        <f t="shared" si="33"/>
        <v>0</v>
      </c>
      <c r="U180" s="30">
        <f t="shared" si="33"/>
        <v>0.011921502701388014</v>
      </c>
      <c r="V180" s="30">
        <f t="shared" si="33"/>
        <v>0.09175068827696319</v>
      </c>
      <c r="W180" s="30">
        <f t="shared" si="33"/>
        <v>0.2084089326172039</v>
      </c>
      <c r="X180" s="30">
        <f t="shared" si="33"/>
        <v>0.44696380299376215</v>
      </c>
      <c r="Y180" s="30">
        <f t="shared" si="33"/>
        <v>0.5803046761559033</v>
      </c>
      <c r="Z180" s="30">
        <f t="shared" si="33"/>
        <v>0.05590112333406759</v>
      </c>
      <c r="AA180" s="30">
        <f t="shared" si="33"/>
        <v>0.3597920138809616</v>
      </c>
      <c r="AB180" s="30">
        <f t="shared" si="33"/>
        <v>0.6051389463487516</v>
      </c>
      <c r="AC180" s="30">
        <f t="shared" si="34"/>
        <v>0.17628911414720141</v>
      </c>
    </row>
    <row r="181" spans="1:29" ht="15" customHeight="1">
      <c r="A181" s="17" t="s">
        <v>10</v>
      </c>
      <c r="B181" s="30">
        <f t="shared" si="33"/>
        <v>0</v>
      </c>
      <c r="C181" s="30">
        <f t="shared" si="33"/>
        <v>0.02393924716709984</v>
      </c>
      <c r="D181" s="30">
        <f t="shared" si="33"/>
        <v>0</v>
      </c>
      <c r="E181" s="30">
        <f t="shared" si="33"/>
        <v>0.00108452544989223</v>
      </c>
      <c r="F181" s="30">
        <f t="shared" si="33"/>
        <v>0</v>
      </c>
      <c r="G181" s="30">
        <f t="shared" si="33"/>
        <v>0</v>
      </c>
      <c r="H181" s="30">
        <f t="shared" si="33"/>
        <v>0</v>
      </c>
      <c r="I181" s="30">
        <f t="shared" si="33"/>
        <v>0</v>
      </c>
      <c r="J181" s="30">
        <f t="shared" si="33"/>
        <v>0</v>
      </c>
      <c r="K181" s="30">
        <f t="shared" si="33"/>
        <v>0.01268113957656998</v>
      </c>
      <c r="L181" s="30">
        <f t="shared" si="33"/>
        <v>0.006405751533061065</v>
      </c>
      <c r="M181" s="30">
        <f t="shared" si="33"/>
        <v>0.010736241273888517</v>
      </c>
      <c r="N181" s="30">
        <f t="shared" si="33"/>
        <v>0.007267682037408546</v>
      </c>
      <c r="O181" s="30">
        <f t="shared" si="33"/>
        <v>0.02297041506668229</v>
      </c>
      <c r="P181" s="30">
        <f t="shared" si="33"/>
        <v>0.0011954963649522124</v>
      </c>
      <c r="Q181" s="30">
        <f t="shared" si="33"/>
        <v>0</v>
      </c>
      <c r="R181" s="30">
        <f t="shared" si="33"/>
        <v>1.241460064761731</v>
      </c>
      <c r="S181" s="30">
        <f t="shared" si="33"/>
        <v>0</v>
      </c>
      <c r="T181" s="30">
        <f t="shared" si="33"/>
        <v>0</v>
      </c>
      <c r="U181" s="30">
        <f t="shared" si="33"/>
        <v>0</v>
      </c>
      <c r="V181" s="30">
        <f t="shared" si="33"/>
        <v>0</v>
      </c>
      <c r="W181" s="30">
        <f t="shared" si="33"/>
        <v>0</v>
      </c>
      <c r="X181" s="30"/>
      <c r="Y181" s="30"/>
      <c r="Z181" s="30"/>
      <c r="AA181" s="30"/>
      <c r="AB181" s="30"/>
      <c r="AC181" s="30"/>
    </row>
    <row r="182" spans="1:29" ht="15" customHeight="1">
      <c r="A182" s="17" t="s">
        <v>11</v>
      </c>
      <c r="B182" s="30">
        <f t="shared" si="33"/>
        <v>0</v>
      </c>
      <c r="C182" s="30">
        <f t="shared" si="33"/>
        <v>0</v>
      </c>
      <c r="D182" s="30">
        <f t="shared" si="33"/>
        <v>0</v>
      </c>
      <c r="E182" s="30">
        <f t="shared" si="33"/>
        <v>0</v>
      </c>
      <c r="F182" s="30">
        <f t="shared" si="33"/>
        <v>0</v>
      </c>
      <c r="G182" s="30">
        <f t="shared" si="33"/>
        <v>0</v>
      </c>
      <c r="H182" s="30">
        <f t="shared" si="33"/>
        <v>0</v>
      </c>
      <c r="I182" s="30">
        <f t="shared" si="33"/>
        <v>0</v>
      </c>
      <c r="J182" s="30">
        <f t="shared" si="33"/>
        <v>0</v>
      </c>
      <c r="K182" s="30">
        <f t="shared" si="33"/>
        <v>0</v>
      </c>
      <c r="L182" s="30">
        <f t="shared" si="33"/>
        <v>0</v>
      </c>
      <c r="M182" s="30">
        <f t="shared" si="33"/>
        <v>0</v>
      </c>
      <c r="N182" s="30">
        <f t="shared" si="33"/>
        <v>0</v>
      </c>
      <c r="O182" s="30">
        <f t="shared" si="33"/>
        <v>0</v>
      </c>
      <c r="P182" s="30">
        <f t="shared" si="33"/>
        <v>0</v>
      </c>
      <c r="Q182" s="30">
        <f t="shared" si="33"/>
        <v>3.6527894956434244</v>
      </c>
      <c r="R182" s="30">
        <f t="shared" si="33"/>
        <v>3.546313255226959</v>
      </c>
      <c r="S182" s="30">
        <f t="shared" si="33"/>
        <v>4.413264327692177</v>
      </c>
      <c r="T182" s="30">
        <f t="shared" si="33"/>
        <v>6.067632377930417</v>
      </c>
      <c r="U182" s="30">
        <f t="shared" si="33"/>
        <v>5.6794684734968675</v>
      </c>
      <c r="V182" s="30">
        <f t="shared" si="33"/>
        <v>6.612743109963715</v>
      </c>
      <c r="W182" s="30">
        <f t="shared" si="33"/>
        <v>6.8824557991056245</v>
      </c>
      <c r="X182" s="30">
        <f>X16/X$166*100</f>
        <v>6.788269428304843</v>
      </c>
      <c r="Y182" s="30">
        <f>Y16/Y$166*100</f>
        <v>7.099316270918429</v>
      </c>
      <c r="Z182" s="30">
        <f>Z16/Z$166*100</f>
        <v>7.2437775992858615</v>
      </c>
      <c r="AA182" s="30">
        <f>AA16/AA$166*100</f>
        <v>7.440602137098433</v>
      </c>
      <c r="AB182" s="30">
        <f>AB16/AB$166*100</f>
        <v>7.961659683627399</v>
      </c>
      <c r="AC182" s="30">
        <f t="shared" si="34"/>
        <v>6.501715821947994</v>
      </c>
    </row>
    <row r="183" spans="1:29" ht="15" customHeight="1">
      <c r="A183" s="17" t="s">
        <v>12</v>
      </c>
      <c r="B183" s="30">
        <f aca="true" t="shared" si="35" ref="B183:W184">B17/B$166*100</f>
        <v>1.8888369734866937</v>
      </c>
      <c r="C183" s="30">
        <f t="shared" si="35"/>
        <v>0.00598481179177496</v>
      </c>
      <c r="D183" s="30">
        <f t="shared" si="35"/>
        <v>1.3637224946858726</v>
      </c>
      <c r="E183" s="30">
        <f t="shared" si="35"/>
        <v>0.006507152699353381</v>
      </c>
      <c r="F183" s="30">
        <f t="shared" si="35"/>
        <v>1.9567534749942015</v>
      </c>
      <c r="G183" s="30">
        <f t="shared" si="35"/>
        <v>0.607277901373352</v>
      </c>
      <c r="H183" s="30">
        <f t="shared" si="35"/>
        <v>0.44093052481782996</v>
      </c>
      <c r="I183" s="30">
        <f t="shared" si="35"/>
        <v>1.6338362867570861</v>
      </c>
      <c r="J183" s="30">
        <f t="shared" si="35"/>
        <v>1.6755193980219993</v>
      </c>
      <c r="K183" s="30">
        <f t="shared" si="35"/>
        <v>0</v>
      </c>
      <c r="L183" s="30">
        <f t="shared" si="35"/>
        <v>0</v>
      </c>
      <c r="M183" s="30">
        <f t="shared" si="35"/>
        <v>0</v>
      </c>
      <c r="N183" s="30">
        <f t="shared" si="35"/>
        <v>0</v>
      </c>
      <c r="O183" s="30">
        <f t="shared" si="35"/>
        <v>0</v>
      </c>
      <c r="P183" s="30">
        <f t="shared" si="35"/>
        <v>0</v>
      </c>
      <c r="Q183" s="30">
        <f t="shared" si="35"/>
        <v>0</v>
      </c>
      <c r="R183" s="30">
        <f t="shared" si="35"/>
        <v>0.08573957511347255</v>
      </c>
      <c r="S183" s="30">
        <f t="shared" si="35"/>
        <v>0.024776390179849946</v>
      </c>
      <c r="T183" s="30">
        <f t="shared" si="35"/>
        <v>0</v>
      </c>
      <c r="U183" s="30">
        <f t="shared" si="35"/>
        <v>0.10534657734993873</v>
      </c>
      <c r="V183" s="30">
        <f t="shared" si="35"/>
        <v>0</v>
      </c>
      <c r="W183" s="30">
        <f t="shared" si="35"/>
        <v>0</v>
      </c>
      <c r="X183" s="30"/>
      <c r="Y183" s="30"/>
      <c r="Z183" s="30"/>
      <c r="AA183" s="30"/>
      <c r="AB183" s="30"/>
      <c r="AC183" s="30"/>
    </row>
    <row r="184" spans="1:29" ht="15" customHeight="1">
      <c r="A184" s="17" t="s">
        <v>13</v>
      </c>
      <c r="B184" s="30">
        <f t="shared" si="35"/>
        <v>0.09941247228877335</v>
      </c>
      <c r="C184" s="30">
        <f t="shared" si="35"/>
        <v>0.23041525398333593</v>
      </c>
      <c r="D184" s="30">
        <f t="shared" si="35"/>
        <v>0.03602965639856995</v>
      </c>
      <c r="E184" s="30">
        <f t="shared" si="35"/>
        <v>0</v>
      </c>
      <c r="F184" s="30">
        <f t="shared" si="35"/>
        <v>0.37541983587643174</v>
      </c>
      <c r="G184" s="30">
        <f t="shared" si="35"/>
        <v>0.39620461138144913</v>
      </c>
      <c r="H184" s="30">
        <f t="shared" si="35"/>
        <v>0.9099308973694211</v>
      </c>
      <c r="I184" s="30">
        <f t="shared" si="35"/>
        <v>0.6192743182631734</v>
      </c>
      <c r="J184" s="30">
        <f t="shared" si="35"/>
        <v>0.5344077006423997</v>
      </c>
      <c r="K184" s="30">
        <f t="shared" si="35"/>
        <v>0.5137856722109936</v>
      </c>
      <c r="L184" s="30">
        <f t="shared" si="35"/>
        <v>0.33373769421394495</v>
      </c>
      <c r="M184" s="30">
        <f t="shared" si="35"/>
        <v>0.1394666807444342</v>
      </c>
      <c r="N184" s="30">
        <f t="shared" si="35"/>
        <v>0.009419566231339778</v>
      </c>
      <c r="O184" s="30">
        <f t="shared" si="35"/>
        <v>0</v>
      </c>
      <c r="P184" s="30">
        <f t="shared" si="35"/>
        <v>0</v>
      </c>
      <c r="Q184" s="30">
        <f t="shared" si="35"/>
        <v>0</v>
      </c>
      <c r="R184" s="30">
        <f t="shared" si="35"/>
        <v>0.46045238010236644</v>
      </c>
      <c r="S184" s="30">
        <f t="shared" si="35"/>
        <v>0</v>
      </c>
      <c r="T184" s="30">
        <f t="shared" si="35"/>
        <v>0</v>
      </c>
      <c r="U184" s="30">
        <f t="shared" si="35"/>
        <v>0</v>
      </c>
      <c r="V184" s="30">
        <f t="shared" si="35"/>
        <v>0</v>
      </c>
      <c r="W184" s="30">
        <f t="shared" si="35"/>
        <v>0</v>
      </c>
      <c r="X184" s="30"/>
      <c r="Y184" s="30"/>
      <c r="Z184" s="30"/>
      <c r="AA184" s="30"/>
      <c r="AB184" s="30"/>
      <c r="AC184" s="30"/>
    </row>
    <row r="185" spans="1:29" ht="15" customHeight="1">
      <c r="A185" s="17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</row>
    <row r="186" spans="1:29" s="29" customFormat="1" ht="15" customHeight="1">
      <c r="A186" s="8" t="s">
        <v>20</v>
      </c>
      <c r="B186" s="28">
        <f aca="true" t="shared" si="36" ref="B186:AB195">B20/B$166*100</f>
        <v>3.8721157956477215</v>
      </c>
      <c r="C186" s="28">
        <f t="shared" si="36"/>
        <v>4.344973360828621</v>
      </c>
      <c r="D186" s="28">
        <f t="shared" si="36"/>
        <v>4.66403902079488</v>
      </c>
      <c r="E186" s="28">
        <f t="shared" si="36"/>
        <v>3.420593268960094</v>
      </c>
      <c r="F186" s="28">
        <f t="shared" si="36"/>
        <v>8.3956933383218</v>
      </c>
      <c r="G186" s="28">
        <f t="shared" si="36"/>
        <v>9.99473299425346</v>
      </c>
      <c r="H186" s="28">
        <f t="shared" si="36"/>
        <v>7.81472358087834</v>
      </c>
      <c r="I186" s="28">
        <f t="shared" si="36"/>
        <v>6.1534947634598876</v>
      </c>
      <c r="J186" s="28">
        <f t="shared" si="36"/>
        <v>6.856594145346313</v>
      </c>
      <c r="K186" s="28">
        <f t="shared" si="36"/>
        <v>3.4841897395519323</v>
      </c>
      <c r="L186" s="28">
        <f t="shared" si="36"/>
        <v>2.858878226288777</v>
      </c>
      <c r="M186" s="28">
        <f t="shared" si="36"/>
        <v>1.803565911968264</v>
      </c>
      <c r="N186" s="28">
        <f t="shared" si="36"/>
        <v>1.2622879042978</v>
      </c>
      <c r="O186" s="28">
        <f t="shared" si="36"/>
        <v>7.262248285071017</v>
      </c>
      <c r="P186" s="28">
        <f t="shared" si="36"/>
        <v>8.993150581552529</v>
      </c>
      <c r="Q186" s="28">
        <f t="shared" si="36"/>
        <v>9.580890943707454</v>
      </c>
      <c r="R186" s="28">
        <f t="shared" si="36"/>
        <v>11.451455415475104</v>
      </c>
      <c r="S186" s="28">
        <f t="shared" si="36"/>
        <v>10.795183289031831</v>
      </c>
      <c r="T186" s="28">
        <f t="shared" si="36"/>
        <v>10.958772144911915</v>
      </c>
      <c r="U186" s="28">
        <f t="shared" si="36"/>
        <v>10.570083584633897</v>
      </c>
      <c r="V186" s="28">
        <f t="shared" si="36"/>
        <v>12.205306973580791</v>
      </c>
      <c r="W186" s="28">
        <f t="shared" si="36"/>
        <v>12.67054013835344</v>
      </c>
      <c r="X186" s="28">
        <f t="shared" si="36"/>
        <v>12.454045824147316</v>
      </c>
      <c r="Y186" s="28">
        <f t="shared" si="36"/>
        <v>13.750045589046184</v>
      </c>
      <c r="Z186" s="28">
        <f t="shared" si="36"/>
        <v>13.029510361477342</v>
      </c>
      <c r="AA186" s="28">
        <f t="shared" si="36"/>
        <v>14.447961490228078</v>
      </c>
      <c r="AB186" s="28">
        <f t="shared" si="36"/>
        <v>14.843019176568975</v>
      </c>
      <c r="AC186" s="28">
        <f t="shared" si="34"/>
        <v>12.528650154252974</v>
      </c>
    </row>
    <row r="187" spans="1:29" ht="15" customHeight="1">
      <c r="A187" s="17" t="s">
        <v>28</v>
      </c>
      <c r="B187" s="30">
        <f t="shared" si="36"/>
        <v>1.4464514718016523</v>
      </c>
      <c r="C187" s="30">
        <f t="shared" si="36"/>
        <v>1.3645370885246908</v>
      </c>
      <c r="D187" s="30">
        <f t="shared" si="36"/>
        <v>1.2340157316510207</v>
      </c>
      <c r="E187" s="30">
        <f t="shared" si="36"/>
        <v>1.272148352723586</v>
      </c>
      <c r="F187" s="30">
        <f t="shared" si="36"/>
        <v>1.4814393175715193</v>
      </c>
      <c r="G187" s="30">
        <f t="shared" si="36"/>
        <v>1.916954255662031</v>
      </c>
      <c r="H187" s="30">
        <f t="shared" si="36"/>
        <v>1.3916016873008348</v>
      </c>
      <c r="I187" s="30">
        <f t="shared" si="36"/>
        <v>1.254789361700904</v>
      </c>
      <c r="J187" s="30">
        <f t="shared" si="36"/>
        <v>2.0517190236558838</v>
      </c>
      <c r="K187" s="30">
        <f t="shared" si="36"/>
        <v>1.4123765603974099</v>
      </c>
      <c r="L187" s="30">
        <f t="shared" si="36"/>
        <v>1.0431739762652663</v>
      </c>
      <c r="M187" s="30">
        <f t="shared" si="36"/>
        <v>0.8204656169898344</v>
      </c>
      <c r="N187" s="30">
        <f t="shared" si="36"/>
        <v>0.5694609690264333</v>
      </c>
      <c r="O187" s="30">
        <f t="shared" si="36"/>
        <v>2.5460052358120744</v>
      </c>
      <c r="P187" s="30">
        <f t="shared" si="36"/>
        <v>2.2763653846615868</v>
      </c>
      <c r="Q187" s="30">
        <f t="shared" si="36"/>
        <v>2.2114741568467498</v>
      </c>
      <c r="R187" s="30">
        <f t="shared" si="36"/>
        <v>2.31544716247841</v>
      </c>
      <c r="S187" s="30">
        <f t="shared" si="36"/>
        <v>1.9621912633023864</v>
      </c>
      <c r="T187" s="30">
        <f t="shared" si="36"/>
        <v>1.7550629873302817</v>
      </c>
      <c r="U187" s="30">
        <f t="shared" si="36"/>
        <v>1.838647070180804</v>
      </c>
      <c r="V187" s="30">
        <f t="shared" si="36"/>
        <v>1.9384496746740796</v>
      </c>
      <c r="W187" s="30">
        <f t="shared" si="36"/>
        <v>2.238474783204697</v>
      </c>
      <c r="X187" s="30">
        <f t="shared" si="36"/>
        <v>2.326299059179919</v>
      </c>
      <c r="Y187" s="30">
        <f t="shared" si="36"/>
        <v>2.3968007123669492</v>
      </c>
      <c r="Z187" s="30">
        <f t="shared" si="36"/>
        <v>2.3259445132286753</v>
      </c>
      <c r="AA187" s="30">
        <f t="shared" si="36"/>
        <v>2.6348119604213167</v>
      </c>
      <c r="AB187" s="30">
        <f t="shared" si="36"/>
        <v>2.414996748960416</v>
      </c>
      <c r="AC187" s="30">
        <f t="shared" si="34"/>
        <v>2.081560511238431</v>
      </c>
    </row>
    <row r="188" spans="1:29" ht="15" customHeight="1">
      <c r="A188" s="18" t="s">
        <v>25</v>
      </c>
      <c r="B188" s="30">
        <f t="shared" si="36"/>
        <v>0</v>
      </c>
      <c r="C188" s="30">
        <f t="shared" si="36"/>
        <v>0</v>
      </c>
      <c r="D188" s="30">
        <f t="shared" si="36"/>
        <v>0</v>
      </c>
      <c r="E188" s="30">
        <f t="shared" si="36"/>
        <v>0</v>
      </c>
      <c r="F188" s="30">
        <f t="shared" si="36"/>
        <v>0</v>
      </c>
      <c r="G188" s="30">
        <f t="shared" si="36"/>
        <v>0</v>
      </c>
      <c r="H188" s="30">
        <f t="shared" si="36"/>
        <v>0</v>
      </c>
      <c r="I188" s="30">
        <f t="shared" si="36"/>
        <v>0</v>
      </c>
      <c r="J188" s="30">
        <f t="shared" si="36"/>
        <v>0</v>
      </c>
      <c r="K188" s="30">
        <f t="shared" si="36"/>
        <v>0</v>
      </c>
      <c r="L188" s="30">
        <f t="shared" si="36"/>
        <v>0</v>
      </c>
      <c r="M188" s="30">
        <f t="shared" si="36"/>
        <v>0</v>
      </c>
      <c r="N188" s="30">
        <f t="shared" si="36"/>
        <v>0</v>
      </c>
      <c r="O188" s="30">
        <f t="shared" si="36"/>
        <v>0</v>
      </c>
      <c r="P188" s="30">
        <f t="shared" si="36"/>
        <v>0</v>
      </c>
      <c r="Q188" s="30">
        <f t="shared" si="36"/>
        <v>0</v>
      </c>
      <c r="R188" s="30">
        <f t="shared" si="36"/>
        <v>0</v>
      </c>
      <c r="S188" s="30">
        <f t="shared" si="36"/>
        <v>0</v>
      </c>
      <c r="T188" s="30">
        <f t="shared" si="36"/>
        <v>0</v>
      </c>
      <c r="U188" s="30">
        <f t="shared" si="36"/>
        <v>0</v>
      </c>
      <c r="V188" s="30">
        <f t="shared" si="36"/>
        <v>0</v>
      </c>
      <c r="W188" s="30">
        <f t="shared" si="36"/>
        <v>0</v>
      </c>
      <c r="X188" s="30">
        <f t="shared" si="36"/>
        <v>1.6445826486257582</v>
      </c>
      <c r="Y188" s="30">
        <f t="shared" si="36"/>
        <v>1.7021944726813936</v>
      </c>
      <c r="Z188" s="30">
        <f t="shared" si="36"/>
        <v>1.7119450294400005</v>
      </c>
      <c r="AA188" s="30">
        <f t="shared" si="36"/>
        <v>1.9129553923647673</v>
      </c>
      <c r="AB188" s="30">
        <f t="shared" si="36"/>
        <v>1.814153483455558</v>
      </c>
      <c r="AC188" s="30">
        <f t="shared" si="34"/>
        <v>1.5403243719700308</v>
      </c>
    </row>
    <row r="189" spans="1:29" ht="15" customHeight="1">
      <c r="A189" s="18" t="s">
        <v>26</v>
      </c>
      <c r="B189" s="30">
        <f t="shared" si="36"/>
        <v>0</v>
      </c>
      <c r="C189" s="30">
        <f t="shared" si="36"/>
        <v>0</v>
      </c>
      <c r="D189" s="30">
        <f t="shared" si="36"/>
        <v>0</v>
      </c>
      <c r="E189" s="30">
        <f t="shared" si="36"/>
        <v>0</v>
      </c>
      <c r="F189" s="30">
        <f t="shared" si="36"/>
        <v>0</v>
      </c>
      <c r="G189" s="30">
        <f t="shared" si="36"/>
        <v>0</v>
      </c>
      <c r="H189" s="30">
        <f t="shared" si="36"/>
        <v>0</v>
      </c>
      <c r="I189" s="30">
        <f t="shared" si="36"/>
        <v>0</v>
      </c>
      <c r="J189" s="30">
        <f t="shared" si="36"/>
        <v>0</v>
      </c>
      <c r="K189" s="30">
        <f t="shared" si="36"/>
        <v>0</v>
      </c>
      <c r="L189" s="30">
        <f t="shared" si="36"/>
        <v>0</v>
      </c>
      <c r="M189" s="30">
        <f t="shared" si="36"/>
        <v>0</v>
      </c>
      <c r="N189" s="30">
        <f t="shared" si="36"/>
        <v>0</v>
      </c>
      <c r="O189" s="30">
        <f t="shared" si="36"/>
        <v>0</v>
      </c>
      <c r="P189" s="30">
        <f t="shared" si="36"/>
        <v>0</v>
      </c>
      <c r="Q189" s="30">
        <f t="shared" si="36"/>
        <v>0</v>
      </c>
      <c r="R189" s="30">
        <f t="shared" si="36"/>
        <v>0</v>
      </c>
      <c r="S189" s="30">
        <f t="shared" si="36"/>
        <v>0</v>
      </c>
      <c r="T189" s="30">
        <f t="shared" si="36"/>
        <v>0</v>
      </c>
      <c r="U189" s="30">
        <f t="shared" si="36"/>
        <v>0</v>
      </c>
      <c r="V189" s="30">
        <f t="shared" si="36"/>
        <v>0</v>
      </c>
      <c r="W189" s="30">
        <f t="shared" si="36"/>
        <v>0</v>
      </c>
      <c r="X189" s="30">
        <f t="shared" si="36"/>
        <v>0.3301916427124859</v>
      </c>
      <c r="Y189" s="30">
        <f t="shared" si="36"/>
        <v>0.31850283416083136</v>
      </c>
      <c r="Z189" s="30">
        <f t="shared" si="36"/>
        <v>0.30769237474940436</v>
      </c>
      <c r="AA189" s="30">
        <f t="shared" si="36"/>
        <v>0.404338735854501</v>
      </c>
      <c r="AB189" s="30">
        <f t="shared" si="36"/>
        <v>0.32024716373045414</v>
      </c>
      <c r="AC189" s="30">
        <f t="shared" si="34"/>
        <v>0.2465419127368885</v>
      </c>
    </row>
    <row r="190" spans="1:29" ht="15" customHeight="1">
      <c r="A190" s="18" t="s">
        <v>27</v>
      </c>
      <c r="B190" s="30">
        <f t="shared" si="36"/>
        <v>0</v>
      </c>
      <c r="C190" s="30">
        <f t="shared" si="36"/>
        <v>0</v>
      </c>
      <c r="D190" s="30">
        <f t="shared" si="36"/>
        <v>0</v>
      </c>
      <c r="E190" s="30">
        <f t="shared" si="36"/>
        <v>0</v>
      </c>
      <c r="F190" s="30">
        <f t="shared" si="36"/>
        <v>0</v>
      </c>
      <c r="G190" s="30">
        <f t="shared" si="36"/>
        <v>0</v>
      </c>
      <c r="H190" s="30">
        <f t="shared" si="36"/>
        <v>0</v>
      </c>
      <c r="I190" s="30">
        <f t="shared" si="36"/>
        <v>0</v>
      </c>
      <c r="J190" s="30">
        <f t="shared" si="36"/>
        <v>0</v>
      </c>
      <c r="K190" s="30">
        <f t="shared" si="36"/>
        <v>0</v>
      </c>
      <c r="L190" s="30">
        <f t="shared" si="36"/>
        <v>0</v>
      </c>
      <c r="M190" s="30">
        <f t="shared" si="36"/>
        <v>0</v>
      </c>
      <c r="N190" s="30">
        <f t="shared" si="36"/>
        <v>0</v>
      </c>
      <c r="O190" s="30">
        <f t="shared" si="36"/>
        <v>0</v>
      </c>
      <c r="P190" s="30">
        <f t="shared" si="36"/>
        <v>0</v>
      </c>
      <c r="Q190" s="30">
        <f t="shared" si="36"/>
        <v>0</v>
      </c>
      <c r="R190" s="30">
        <f t="shared" si="36"/>
        <v>0</v>
      </c>
      <c r="S190" s="30">
        <f t="shared" si="36"/>
        <v>0</v>
      </c>
      <c r="T190" s="30">
        <f t="shared" si="36"/>
        <v>0</v>
      </c>
      <c r="U190" s="30">
        <f t="shared" si="36"/>
        <v>0</v>
      </c>
      <c r="V190" s="30">
        <f t="shared" si="36"/>
        <v>0</v>
      </c>
      <c r="W190" s="30">
        <f t="shared" si="36"/>
        <v>0</v>
      </c>
      <c r="X190" s="30">
        <f t="shared" si="36"/>
        <v>0.35152476784167486</v>
      </c>
      <c r="Y190" s="30">
        <f t="shared" si="36"/>
        <v>0.3761034055247239</v>
      </c>
      <c r="Z190" s="30">
        <f t="shared" si="36"/>
        <v>0.30630710903927033</v>
      </c>
      <c r="AA190" s="30">
        <f t="shared" si="36"/>
        <v>0.31751783220204877</v>
      </c>
      <c r="AB190" s="30">
        <f t="shared" si="36"/>
        <v>0.2805961017744041</v>
      </c>
      <c r="AC190" s="30">
        <f t="shared" si="34"/>
        <v>0.29469422653151167</v>
      </c>
    </row>
    <row r="191" spans="1:29" ht="15" customHeight="1">
      <c r="A191" s="17" t="s">
        <v>16</v>
      </c>
      <c r="B191" s="30">
        <f t="shared" si="36"/>
        <v>1.0438309590321202</v>
      </c>
      <c r="C191" s="30">
        <f t="shared" si="36"/>
        <v>1.4124155828588905</v>
      </c>
      <c r="D191" s="30">
        <f t="shared" si="36"/>
        <v>1.3276928382873028</v>
      </c>
      <c r="E191" s="30">
        <f t="shared" si="36"/>
        <v>0.9457061923060247</v>
      </c>
      <c r="F191" s="30">
        <f t="shared" si="36"/>
        <v>1.4683812363236435</v>
      </c>
      <c r="G191" s="30">
        <f t="shared" si="36"/>
        <v>4.243477167137029</v>
      </c>
      <c r="H191" s="30">
        <f t="shared" si="36"/>
        <v>3.263509658046025</v>
      </c>
      <c r="I191" s="30">
        <f t="shared" si="36"/>
        <v>0.7624440443555494</v>
      </c>
      <c r="J191" s="30">
        <f t="shared" si="36"/>
        <v>0.8130936218619447</v>
      </c>
      <c r="K191" s="30">
        <f t="shared" si="36"/>
        <v>0.6836644878353391</v>
      </c>
      <c r="L191" s="30">
        <f t="shared" si="36"/>
        <v>0.422583535328373</v>
      </c>
      <c r="M191" s="30">
        <f t="shared" si="36"/>
        <v>0.29518153937841235</v>
      </c>
      <c r="N191" s="30">
        <f t="shared" si="36"/>
        <v>0.17416475184277302</v>
      </c>
      <c r="O191" s="30">
        <f t="shared" si="36"/>
        <v>1.1404201074686209</v>
      </c>
      <c r="P191" s="30">
        <f t="shared" si="36"/>
        <v>0.7368433570902545</v>
      </c>
      <c r="Q191" s="30">
        <f t="shared" si="36"/>
        <v>1.4768276573126076</v>
      </c>
      <c r="R191" s="30">
        <f t="shared" si="36"/>
        <v>1.075540361593856</v>
      </c>
      <c r="S191" s="30">
        <f t="shared" si="36"/>
        <v>1.0862007880432367</v>
      </c>
      <c r="T191" s="30">
        <f t="shared" si="36"/>
        <v>0.32686340005869424</v>
      </c>
      <c r="U191" s="30">
        <f t="shared" si="36"/>
        <v>0.3379231029121425</v>
      </c>
      <c r="V191" s="30">
        <f t="shared" si="36"/>
        <v>0.7627015909422546</v>
      </c>
      <c r="W191" s="30">
        <f t="shared" si="36"/>
        <v>0.8018562897988493</v>
      </c>
      <c r="X191" s="30">
        <f t="shared" si="36"/>
        <v>0.6906996940555767</v>
      </c>
      <c r="Y191" s="30">
        <f t="shared" si="36"/>
        <v>0.7788561244178391</v>
      </c>
      <c r="Z191" s="30">
        <f t="shared" si="36"/>
        <v>0.5922825734229624</v>
      </c>
      <c r="AA191" s="30">
        <f t="shared" si="36"/>
        <v>0.9142960900355603</v>
      </c>
      <c r="AB191" s="30">
        <f t="shared" si="36"/>
        <v>1.1996450462359376</v>
      </c>
      <c r="AC191" s="30">
        <f t="shared" si="34"/>
        <v>1.103461084178052</v>
      </c>
    </row>
    <row r="192" spans="1:29" ht="15" customHeight="1">
      <c r="A192" s="19" t="s">
        <v>32</v>
      </c>
      <c r="B192" s="30">
        <f t="shared" si="36"/>
        <v>0</v>
      </c>
      <c r="C192" s="30">
        <f t="shared" si="36"/>
        <v>0</v>
      </c>
      <c r="D192" s="30">
        <f t="shared" si="36"/>
        <v>0</v>
      </c>
      <c r="E192" s="30">
        <f t="shared" si="36"/>
        <v>0</v>
      </c>
      <c r="F192" s="30">
        <f t="shared" si="36"/>
        <v>0</v>
      </c>
      <c r="G192" s="30">
        <f t="shared" si="36"/>
        <v>0</v>
      </c>
      <c r="H192" s="30">
        <f t="shared" si="36"/>
        <v>0</v>
      </c>
      <c r="I192" s="30">
        <f t="shared" si="36"/>
        <v>0</v>
      </c>
      <c r="J192" s="30">
        <f t="shared" si="36"/>
        <v>0</v>
      </c>
      <c r="K192" s="30">
        <f t="shared" si="36"/>
        <v>0</v>
      </c>
      <c r="L192" s="30">
        <f t="shared" si="36"/>
        <v>0</v>
      </c>
      <c r="M192" s="30">
        <f t="shared" si="36"/>
        <v>0</v>
      </c>
      <c r="N192" s="30">
        <f t="shared" si="36"/>
        <v>0</v>
      </c>
      <c r="O192" s="30">
        <f t="shared" si="36"/>
        <v>0</v>
      </c>
      <c r="P192" s="30">
        <f t="shared" si="36"/>
        <v>0</v>
      </c>
      <c r="Q192" s="30">
        <f t="shared" si="36"/>
        <v>0</v>
      </c>
      <c r="R192" s="30">
        <f t="shared" si="36"/>
        <v>0</v>
      </c>
      <c r="S192" s="30">
        <f t="shared" si="36"/>
        <v>0</v>
      </c>
      <c r="T192" s="30">
        <f t="shared" si="36"/>
        <v>0</v>
      </c>
      <c r="U192" s="30">
        <f t="shared" si="36"/>
        <v>0</v>
      </c>
      <c r="V192" s="30">
        <f t="shared" si="36"/>
        <v>0</v>
      </c>
      <c r="W192" s="30">
        <f t="shared" si="36"/>
        <v>0</v>
      </c>
      <c r="X192" s="30">
        <f t="shared" si="36"/>
        <v>0.06224652080042798</v>
      </c>
      <c r="Y192" s="30">
        <f t="shared" si="36"/>
        <v>0.03366289704521537</v>
      </c>
      <c r="Z192" s="30">
        <f t="shared" si="36"/>
        <v>0.027643353238383926</v>
      </c>
      <c r="AA192" s="30">
        <f t="shared" si="36"/>
        <v>0.029888768053592807</v>
      </c>
      <c r="AB192" s="30">
        <f t="shared" si="36"/>
        <v>0.17084160345716792</v>
      </c>
      <c r="AC192" s="30">
        <f t="shared" si="34"/>
        <v>0.016275539885412072</v>
      </c>
    </row>
    <row r="193" spans="1:29" ht="15" customHeight="1">
      <c r="A193" s="19" t="s">
        <v>29</v>
      </c>
      <c r="B193" s="30">
        <f t="shared" si="36"/>
        <v>0</v>
      </c>
      <c r="C193" s="30">
        <f t="shared" si="36"/>
        <v>0</v>
      </c>
      <c r="D193" s="30">
        <f t="shared" si="36"/>
        <v>0</v>
      </c>
      <c r="E193" s="30">
        <f t="shared" si="36"/>
        <v>0</v>
      </c>
      <c r="F193" s="30">
        <f t="shared" si="36"/>
        <v>0</v>
      </c>
      <c r="G193" s="30">
        <f t="shared" si="36"/>
        <v>0</v>
      </c>
      <c r="H193" s="30">
        <f t="shared" si="36"/>
        <v>0</v>
      </c>
      <c r="I193" s="30">
        <f t="shared" si="36"/>
        <v>0</v>
      </c>
      <c r="J193" s="30">
        <f t="shared" si="36"/>
        <v>0</v>
      </c>
      <c r="K193" s="30">
        <f t="shared" si="36"/>
        <v>0</v>
      </c>
      <c r="L193" s="30">
        <f t="shared" si="36"/>
        <v>0</v>
      </c>
      <c r="M193" s="30">
        <f t="shared" si="36"/>
        <v>0</v>
      </c>
      <c r="N193" s="30">
        <f t="shared" si="36"/>
        <v>0</v>
      </c>
      <c r="O193" s="30">
        <f t="shared" si="36"/>
        <v>0</v>
      </c>
      <c r="P193" s="30">
        <f t="shared" si="36"/>
        <v>0</v>
      </c>
      <c r="Q193" s="30">
        <f t="shared" si="36"/>
        <v>0</v>
      </c>
      <c r="R193" s="30">
        <f t="shared" si="36"/>
        <v>0</v>
      </c>
      <c r="S193" s="30">
        <f t="shared" si="36"/>
        <v>0</v>
      </c>
      <c r="T193" s="30">
        <f t="shared" si="36"/>
        <v>0</v>
      </c>
      <c r="U193" s="30">
        <f t="shared" si="36"/>
        <v>0</v>
      </c>
      <c r="V193" s="30">
        <f t="shared" si="36"/>
        <v>0</v>
      </c>
      <c r="W193" s="30">
        <f t="shared" si="36"/>
        <v>0</v>
      </c>
      <c r="X193" s="30">
        <f t="shared" si="36"/>
        <v>0.6284531732551488</v>
      </c>
      <c r="Y193" s="30">
        <f t="shared" si="36"/>
        <v>0.7451932273726237</v>
      </c>
      <c r="Z193" s="30">
        <f t="shared" si="36"/>
        <v>0.5646392201845785</v>
      </c>
      <c r="AA193" s="30">
        <f t="shared" si="36"/>
        <v>0.8844073219819676</v>
      </c>
      <c r="AB193" s="30">
        <f t="shared" si="36"/>
        <v>1.0288034427787698</v>
      </c>
      <c r="AC193" s="30">
        <f t="shared" si="34"/>
        <v>1.08718554429264</v>
      </c>
    </row>
    <row r="194" spans="1:29" ht="15" customHeight="1">
      <c r="A194" s="17" t="s">
        <v>17</v>
      </c>
      <c r="B194" s="30">
        <f t="shared" si="36"/>
        <v>1.1780377966219642</v>
      </c>
      <c r="C194" s="30">
        <f t="shared" si="36"/>
        <v>1.3435902472534784</v>
      </c>
      <c r="D194" s="30">
        <f t="shared" si="36"/>
        <v>0.673754574653258</v>
      </c>
      <c r="E194" s="30">
        <f t="shared" si="36"/>
        <v>0.7700130694234834</v>
      </c>
      <c r="F194" s="30">
        <f t="shared" si="36"/>
        <v>2.1865757049568173</v>
      </c>
      <c r="G194" s="30">
        <f t="shared" si="36"/>
        <v>2.15121809334392</v>
      </c>
      <c r="H194" s="30">
        <f t="shared" si="36"/>
        <v>1.8272691156685845</v>
      </c>
      <c r="I194" s="30">
        <f t="shared" si="36"/>
        <v>1.1066894154662519</v>
      </c>
      <c r="J194" s="30">
        <f t="shared" si="36"/>
        <v>2.599454556071728</v>
      </c>
      <c r="K194" s="30">
        <f t="shared" si="36"/>
        <v>0.9647276692555569</v>
      </c>
      <c r="L194" s="30">
        <f t="shared" si="36"/>
        <v>0.8392934978693262</v>
      </c>
      <c r="M194" s="30">
        <f t="shared" si="36"/>
        <v>0.6401203796860643</v>
      </c>
      <c r="N194" s="30">
        <f t="shared" si="36"/>
        <v>0.4517087204448313</v>
      </c>
      <c r="O194" s="30">
        <f t="shared" si="36"/>
        <v>3.243395272355809</v>
      </c>
      <c r="P194" s="30">
        <f t="shared" si="36"/>
        <v>5.402373044668203</v>
      </c>
      <c r="Q194" s="30">
        <f t="shared" si="36"/>
        <v>5.083344099389647</v>
      </c>
      <c r="R194" s="30">
        <f t="shared" si="36"/>
        <v>4.907080662455635</v>
      </c>
      <c r="S194" s="30">
        <f t="shared" si="36"/>
        <v>6.293067807475644</v>
      </c>
      <c r="T194" s="30">
        <f t="shared" si="36"/>
        <v>7.736329266708944</v>
      </c>
      <c r="U194" s="30">
        <f t="shared" si="36"/>
        <v>7.856493397866515</v>
      </c>
      <c r="V194" s="30">
        <f t="shared" si="36"/>
        <v>8.881549865104468</v>
      </c>
      <c r="W194" s="30">
        <f t="shared" si="36"/>
        <v>9.502487476922388</v>
      </c>
      <c r="X194" s="30">
        <f t="shared" si="36"/>
        <v>9.256215441698732</v>
      </c>
      <c r="Y194" s="30">
        <f t="shared" si="36"/>
        <v>10.355875067784446</v>
      </c>
      <c r="Z194" s="30">
        <f t="shared" si="36"/>
        <v>9.608813002111097</v>
      </c>
      <c r="AA194" s="30">
        <f t="shared" si="36"/>
        <v>10.641988837782252</v>
      </c>
      <c r="AB194" s="30">
        <f t="shared" si="36"/>
        <v>10.911556930932552</v>
      </c>
      <c r="AC194" s="30">
        <f t="shared" si="34"/>
        <v>9.108349933891583</v>
      </c>
    </row>
    <row r="195" spans="1:29" ht="15" customHeight="1">
      <c r="A195" s="18" t="s">
        <v>30</v>
      </c>
      <c r="B195" s="30">
        <f t="shared" si="36"/>
        <v>0</v>
      </c>
      <c r="C195" s="30">
        <f t="shared" si="36"/>
        <v>0</v>
      </c>
      <c r="D195" s="30">
        <f t="shared" si="36"/>
        <v>0</v>
      </c>
      <c r="E195" s="30">
        <f t="shared" si="36"/>
        <v>0</v>
      </c>
      <c r="F195" s="30">
        <f t="shared" si="36"/>
        <v>0</v>
      </c>
      <c r="G195" s="30">
        <f t="shared" si="36"/>
        <v>0</v>
      </c>
      <c r="H195" s="30">
        <f t="shared" si="36"/>
        <v>0</v>
      </c>
      <c r="I195" s="30">
        <f t="shared" si="36"/>
        <v>0</v>
      </c>
      <c r="J195" s="30">
        <f t="shared" si="36"/>
        <v>0</v>
      </c>
      <c r="K195" s="30">
        <f t="shared" si="36"/>
        <v>0</v>
      </c>
      <c r="L195" s="30">
        <f t="shared" si="36"/>
        <v>0</v>
      </c>
      <c r="M195" s="30">
        <f t="shared" si="36"/>
        <v>0</v>
      </c>
      <c r="N195" s="30">
        <f aca="true" t="shared" si="37" ref="N195:AB195">N29/N$166*100</f>
        <v>0</v>
      </c>
      <c r="O195" s="30">
        <f t="shared" si="37"/>
        <v>0</v>
      </c>
      <c r="P195" s="30">
        <f t="shared" si="37"/>
        <v>0</v>
      </c>
      <c r="Q195" s="30">
        <f t="shared" si="37"/>
        <v>0</v>
      </c>
      <c r="R195" s="30">
        <f t="shared" si="37"/>
        <v>0</v>
      </c>
      <c r="S195" s="30">
        <f t="shared" si="37"/>
        <v>0</v>
      </c>
      <c r="T195" s="30">
        <f t="shared" si="37"/>
        <v>0</v>
      </c>
      <c r="U195" s="30">
        <f t="shared" si="37"/>
        <v>0</v>
      </c>
      <c r="V195" s="30">
        <f t="shared" si="37"/>
        <v>0</v>
      </c>
      <c r="W195" s="30">
        <f t="shared" si="37"/>
        <v>0</v>
      </c>
      <c r="X195" s="30">
        <f t="shared" si="37"/>
        <v>7.207538792160979</v>
      </c>
      <c r="Y195" s="30">
        <f t="shared" si="37"/>
        <v>8.147357743811753</v>
      </c>
      <c r="Z195" s="30">
        <f t="shared" si="37"/>
        <v>7.630904005599169</v>
      </c>
      <c r="AA195" s="30">
        <f t="shared" si="37"/>
        <v>8.418976896610994</v>
      </c>
      <c r="AB195" s="30">
        <f t="shared" si="37"/>
        <v>8.728399864435625</v>
      </c>
      <c r="AC195" s="30">
        <f t="shared" si="34"/>
        <v>7.377368708682239</v>
      </c>
    </row>
    <row r="196" spans="1:29" ht="15" customHeight="1">
      <c r="A196" s="18" t="s">
        <v>31</v>
      </c>
      <c r="B196" s="30">
        <f aca="true" t="shared" si="38" ref="B196:AB201">B30/B$166*100</f>
        <v>0</v>
      </c>
      <c r="C196" s="30">
        <f t="shared" si="38"/>
        <v>0</v>
      </c>
      <c r="D196" s="30">
        <f t="shared" si="38"/>
        <v>0</v>
      </c>
      <c r="E196" s="30">
        <f t="shared" si="38"/>
        <v>0</v>
      </c>
      <c r="F196" s="30">
        <f t="shared" si="38"/>
        <v>0</v>
      </c>
      <c r="G196" s="30">
        <f t="shared" si="38"/>
        <v>0</v>
      </c>
      <c r="H196" s="30">
        <f t="shared" si="38"/>
        <v>0</v>
      </c>
      <c r="I196" s="30">
        <f t="shared" si="38"/>
        <v>0</v>
      </c>
      <c r="J196" s="30">
        <f t="shared" si="38"/>
        <v>0</v>
      </c>
      <c r="K196" s="30">
        <f t="shared" si="38"/>
        <v>0</v>
      </c>
      <c r="L196" s="30">
        <f t="shared" si="38"/>
        <v>0</v>
      </c>
      <c r="M196" s="30">
        <f t="shared" si="38"/>
        <v>0</v>
      </c>
      <c r="N196" s="30">
        <f t="shared" si="38"/>
        <v>0</v>
      </c>
      <c r="O196" s="30">
        <f t="shared" si="38"/>
        <v>0</v>
      </c>
      <c r="P196" s="30">
        <f t="shared" si="38"/>
        <v>0</v>
      </c>
      <c r="Q196" s="30">
        <f t="shared" si="38"/>
        <v>0</v>
      </c>
      <c r="R196" s="30">
        <f t="shared" si="38"/>
        <v>0</v>
      </c>
      <c r="S196" s="30">
        <f t="shared" si="38"/>
        <v>0</v>
      </c>
      <c r="T196" s="30">
        <f t="shared" si="38"/>
        <v>0</v>
      </c>
      <c r="U196" s="30">
        <f t="shared" si="38"/>
        <v>0</v>
      </c>
      <c r="V196" s="30">
        <f t="shared" si="38"/>
        <v>0</v>
      </c>
      <c r="W196" s="30">
        <f t="shared" si="38"/>
        <v>0</v>
      </c>
      <c r="X196" s="30">
        <f t="shared" si="38"/>
        <v>2.0486766495377537</v>
      </c>
      <c r="Y196" s="30">
        <f t="shared" si="38"/>
        <v>2.208517323972691</v>
      </c>
      <c r="Z196" s="30">
        <f t="shared" si="38"/>
        <v>1.9779089965119276</v>
      </c>
      <c r="AA196" s="30">
        <f t="shared" si="38"/>
        <v>2.2230119411712583</v>
      </c>
      <c r="AB196" s="30">
        <f t="shared" si="38"/>
        <v>2.1831570664969266</v>
      </c>
      <c r="AC196" s="30">
        <f t="shared" si="34"/>
        <v>1.7309812252093433</v>
      </c>
    </row>
    <row r="197" spans="1:29" ht="15" customHeight="1">
      <c r="A197" s="17" t="s">
        <v>14</v>
      </c>
      <c r="B197" s="30">
        <f t="shared" si="38"/>
        <v>0.039764988915509336</v>
      </c>
      <c r="C197" s="30">
        <f t="shared" si="38"/>
        <v>0.03291646485476228</v>
      </c>
      <c r="D197" s="30">
        <f t="shared" si="38"/>
        <v>0.028823725118855958</v>
      </c>
      <c r="E197" s="30">
        <f t="shared" si="38"/>
        <v>0.1474954611853433</v>
      </c>
      <c r="F197" s="30">
        <f t="shared" si="38"/>
        <v>2.429456016167309</v>
      </c>
      <c r="G197" s="30">
        <f t="shared" si="38"/>
        <v>0.6638785601421305</v>
      </c>
      <c r="H197" s="30">
        <f t="shared" si="38"/>
        <v>0.3228032489382522</v>
      </c>
      <c r="I197" s="30">
        <f t="shared" si="38"/>
        <v>0.30122678359476246</v>
      </c>
      <c r="J197" s="30">
        <f t="shared" si="38"/>
        <v>0.45865959200195905</v>
      </c>
      <c r="K197" s="30">
        <f t="shared" si="38"/>
        <v>0.045098889704994455</v>
      </c>
      <c r="L197" s="30">
        <f t="shared" si="38"/>
        <v>0.07439858864065063</v>
      </c>
      <c r="M197" s="30">
        <f t="shared" si="38"/>
        <v>0</v>
      </c>
      <c r="N197" s="30">
        <f t="shared" si="38"/>
        <v>0.03258631781353697</v>
      </c>
      <c r="O197" s="30">
        <f t="shared" si="38"/>
        <v>0.15903091079380982</v>
      </c>
      <c r="P197" s="30">
        <f t="shared" si="38"/>
        <v>0.3099090824682344</v>
      </c>
      <c r="Q197" s="30">
        <f t="shared" si="38"/>
        <v>0.5059121555940486</v>
      </c>
      <c r="R197" s="30">
        <f t="shared" si="38"/>
        <v>0.7722852454293984</v>
      </c>
      <c r="S197" s="30">
        <f t="shared" si="38"/>
        <v>0.6274514041650328</v>
      </c>
      <c r="T197" s="30">
        <f t="shared" si="38"/>
        <v>0.5705421609889951</v>
      </c>
      <c r="U197" s="30">
        <f t="shared" si="38"/>
        <v>0.2595958920058315</v>
      </c>
      <c r="V197" s="30">
        <f t="shared" si="38"/>
        <v>0.26256621830674326</v>
      </c>
      <c r="W197" s="30">
        <f t="shared" si="38"/>
        <v>0.07762291626587799</v>
      </c>
      <c r="X197" s="30">
        <f t="shared" si="38"/>
        <v>0.16953225673641537</v>
      </c>
      <c r="Y197" s="30">
        <f t="shared" si="38"/>
        <v>0.21255334125619635</v>
      </c>
      <c r="Z197" s="30">
        <f t="shared" si="38"/>
        <v>0.45122886734663104</v>
      </c>
      <c r="AA197" s="30">
        <f t="shared" si="38"/>
        <v>0.24600450153663542</v>
      </c>
      <c r="AB197" s="30">
        <f t="shared" si="38"/>
        <v>0.2974109410762299</v>
      </c>
      <c r="AC197" s="30">
        <f t="shared" si="34"/>
        <v>0.20356474217717058</v>
      </c>
    </row>
    <row r="198" spans="1:29" ht="15" customHeight="1">
      <c r="A198" s="17" t="s">
        <v>13</v>
      </c>
      <c r="B198" s="30">
        <f t="shared" si="38"/>
        <v>0.16403057927647602</v>
      </c>
      <c r="C198" s="30">
        <f t="shared" si="38"/>
        <v>0.17056713606558635</v>
      </c>
      <c r="D198" s="30">
        <f t="shared" si="38"/>
        <v>0.04323558767828394</v>
      </c>
      <c r="E198" s="30">
        <f t="shared" si="38"/>
        <v>0.28523019332165656</v>
      </c>
      <c r="F198" s="30">
        <f t="shared" si="38"/>
        <v>0.828535255177725</v>
      </c>
      <c r="G198" s="30">
        <f t="shared" si="38"/>
        <v>0.4127131368556762</v>
      </c>
      <c r="H198" s="30">
        <f t="shared" si="38"/>
        <v>1.0095398709246426</v>
      </c>
      <c r="I198" s="30">
        <f t="shared" si="38"/>
        <v>1.3406331947664205</v>
      </c>
      <c r="J198" s="30">
        <f t="shared" si="38"/>
        <v>0.933667351754798</v>
      </c>
      <c r="K198" s="30">
        <f t="shared" si="38"/>
        <v>0.3783221323586315</v>
      </c>
      <c r="L198" s="30">
        <f t="shared" si="38"/>
        <v>0.4794286281851611</v>
      </c>
      <c r="M198" s="30">
        <f t="shared" si="38"/>
        <v>0.04631177284980224</v>
      </c>
      <c r="N198" s="30">
        <f t="shared" si="38"/>
        <v>0.03265177436696454</v>
      </c>
      <c r="O198" s="30">
        <f t="shared" si="38"/>
        <v>0.16519624072153233</v>
      </c>
      <c r="P198" s="30">
        <f t="shared" si="38"/>
        <v>0.2623801560576899</v>
      </c>
      <c r="Q198" s="30">
        <f t="shared" si="38"/>
        <v>0.29516477311405775</v>
      </c>
      <c r="R198" s="30">
        <f t="shared" si="38"/>
        <v>1.1315607774198144</v>
      </c>
      <c r="S198" s="30">
        <f t="shared" si="38"/>
        <v>0.816243594720433</v>
      </c>
      <c r="T198" s="30">
        <f t="shared" si="38"/>
        <v>0.4003687440497317</v>
      </c>
      <c r="U198" s="30">
        <f t="shared" si="38"/>
        <v>0</v>
      </c>
      <c r="V198" s="30">
        <f t="shared" si="38"/>
        <v>0.3392088088588005</v>
      </c>
      <c r="W198" s="30">
        <f t="shared" si="38"/>
        <v>0.03555524305483528</v>
      </c>
      <c r="X198" s="30">
        <f t="shared" si="38"/>
        <v>0.0017337755977904928</v>
      </c>
      <c r="Y198" s="30">
        <f t="shared" si="38"/>
        <v>0</v>
      </c>
      <c r="Z198" s="30">
        <f t="shared" si="38"/>
        <v>0</v>
      </c>
      <c r="AA198" s="30">
        <f t="shared" si="38"/>
        <v>0</v>
      </c>
      <c r="AB198" s="30">
        <f t="shared" si="38"/>
        <v>0</v>
      </c>
      <c r="AC198" s="30">
        <f t="shared" si="34"/>
        <v>0.024347289554869988</v>
      </c>
    </row>
    <row r="199" spans="1:29" ht="15" customHeight="1">
      <c r="A199" s="17" t="s">
        <v>10</v>
      </c>
      <c r="B199" s="30">
        <f t="shared" si="38"/>
        <v>0</v>
      </c>
      <c r="C199" s="30">
        <f t="shared" si="38"/>
        <v>0.02094684127121236</v>
      </c>
      <c r="D199" s="30">
        <f t="shared" si="38"/>
        <v>1.3565165634061584</v>
      </c>
      <c r="E199" s="30">
        <f t="shared" si="38"/>
        <v>0</v>
      </c>
      <c r="F199" s="30">
        <f t="shared" si="38"/>
        <v>0.0013058081247875888</v>
      </c>
      <c r="G199" s="30">
        <f t="shared" si="38"/>
        <v>0.6064917811126747</v>
      </c>
      <c r="H199" s="30">
        <f t="shared" si="38"/>
        <v>0</v>
      </c>
      <c r="I199" s="30">
        <f t="shared" si="38"/>
        <v>1.3877119635759998</v>
      </c>
      <c r="J199" s="30">
        <f t="shared" si="38"/>
        <v>0</v>
      </c>
      <c r="K199" s="30">
        <f t="shared" si="38"/>
        <v>0</v>
      </c>
      <c r="L199" s="30">
        <f t="shared" si="38"/>
        <v>0</v>
      </c>
      <c r="M199" s="30">
        <f t="shared" si="38"/>
        <v>0.001486603064150948</v>
      </c>
      <c r="N199" s="30">
        <f t="shared" si="38"/>
        <v>0.0017153708032611517</v>
      </c>
      <c r="O199" s="30">
        <f t="shared" si="38"/>
        <v>0.008200517919169693</v>
      </c>
      <c r="P199" s="30">
        <f t="shared" si="38"/>
        <v>0.0052795566065613865</v>
      </c>
      <c r="Q199" s="30">
        <f t="shared" si="38"/>
        <v>0.008168101450344573</v>
      </c>
      <c r="R199" s="30">
        <f t="shared" si="38"/>
        <v>1.249541206097993</v>
      </c>
      <c r="S199" s="30">
        <f t="shared" si="38"/>
        <v>0.010028431325097302</v>
      </c>
      <c r="T199" s="30">
        <f t="shared" si="38"/>
        <v>0</v>
      </c>
      <c r="U199" s="30">
        <f t="shared" si="38"/>
        <v>0</v>
      </c>
      <c r="V199" s="30">
        <f t="shared" si="38"/>
        <v>0</v>
      </c>
      <c r="W199" s="30">
        <f t="shared" si="38"/>
        <v>0</v>
      </c>
      <c r="X199" s="30">
        <f t="shared" si="38"/>
        <v>0</v>
      </c>
      <c r="Y199" s="30">
        <f t="shared" si="38"/>
        <v>0</v>
      </c>
      <c r="Z199" s="30">
        <f t="shared" si="38"/>
        <v>0</v>
      </c>
      <c r="AA199" s="30">
        <f t="shared" si="38"/>
        <v>0</v>
      </c>
      <c r="AB199" s="30">
        <f t="shared" si="38"/>
        <v>0</v>
      </c>
      <c r="AC199" s="30">
        <f t="shared" si="34"/>
        <v>0</v>
      </c>
    </row>
    <row r="200" spans="1:29" ht="15" customHeight="1">
      <c r="A200" s="17" t="s">
        <v>22</v>
      </c>
      <c r="B200" s="30">
        <f t="shared" si="38"/>
        <v>0</v>
      </c>
      <c r="C200" s="30">
        <f t="shared" si="38"/>
        <v>0</v>
      </c>
      <c r="D200" s="30">
        <f t="shared" si="38"/>
        <v>0</v>
      </c>
      <c r="E200" s="30">
        <f t="shared" si="38"/>
        <v>0</v>
      </c>
      <c r="F200" s="30">
        <f t="shared" si="38"/>
        <v>0</v>
      </c>
      <c r="G200" s="30">
        <f t="shared" si="38"/>
        <v>0</v>
      </c>
      <c r="H200" s="30">
        <f t="shared" si="38"/>
        <v>0</v>
      </c>
      <c r="I200" s="30">
        <f t="shared" si="38"/>
        <v>0</v>
      </c>
      <c r="J200" s="30">
        <f t="shared" si="38"/>
        <v>0</v>
      </c>
      <c r="K200" s="30">
        <f t="shared" si="38"/>
        <v>0</v>
      </c>
      <c r="L200" s="30">
        <f t="shared" si="38"/>
        <v>0</v>
      </c>
      <c r="M200" s="30">
        <f t="shared" si="38"/>
        <v>0</v>
      </c>
      <c r="N200" s="30">
        <f t="shared" si="38"/>
        <v>0</v>
      </c>
      <c r="O200" s="30">
        <f t="shared" si="38"/>
        <v>0</v>
      </c>
      <c r="P200" s="30">
        <f t="shared" si="38"/>
        <v>0</v>
      </c>
      <c r="Q200" s="30">
        <f t="shared" si="38"/>
        <v>0</v>
      </c>
      <c r="R200" s="30">
        <f t="shared" si="38"/>
        <v>0</v>
      </c>
      <c r="S200" s="30">
        <f t="shared" si="38"/>
        <v>0</v>
      </c>
      <c r="T200" s="30">
        <f t="shared" si="38"/>
        <v>0</v>
      </c>
      <c r="U200" s="30">
        <f t="shared" si="38"/>
        <v>0</v>
      </c>
      <c r="V200" s="30">
        <f t="shared" si="38"/>
        <v>0</v>
      </c>
      <c r="W200" s="30">
        <f t="shared" si="38"/>
        <v>0</v>
      </c>
      <c r="X200" s="30">
        <f t="shared" si="38"/>
        <v>0</v>
      </c>
      <c r="Y200" s="30">
        <f t="shared" si="38"/>
        <v>0</v>
      </c>
      <c r="Z200" s="30">
        <f t="shared" si="38"/>
        <v>0</v>
      </c>
      <c r="AA200" s="30">
        <f t="shared" si="38"/>
        <v>0</v>
      </c>
      <c r="AB200" s="30">
        <f t="shared" si="38"/>
        <v>0</v>
      </c>
      <c r="AC200" s="30">
        <f t="shared" si="34"/>
        <v>0</v>
      </c>
    </row>
    <row r="201" spans="1:29" ht="15" customHeight="1">
      <c r="A201" s="17" t="s">
        <v>23</v>
      </c>
      <c r="B201" s="30">
        <f t="shared" si="38"/>
        <v>0</v>
      </c>
      <c r="C201" s="30">
        <f t="shared" si="38"/>
        <v>0</v>
      </c>
      <c r="D201" s="30">
        <f t="shared" si="38"/>
        <v>0</v>
      </c>
      <c r="E201" s="30">
        <f t="shared" si="38"/>
        <v>0</v>
      </c>
      <c r="F201" s="30">
        <f t="shared" si="38"/>
        <v>0</v>
      </c>
      <c r="G201" s="30">
        <f t="shared" si="38"/>
        <v>0</v>
      </c>
      <c r="H201" s="30">
        <f t="shared" si="38"/>
        <v>0</v>
      </c>
      <c r="I201" s="30">
        <f t="shared" si="38"/>
        <v>0</v>
      </c>
      <c r="J201" s="30">
        <f t="shared" si="38"/>
        <v>0</v>
      </c>
      <c r="K201" s="30">
        <f t="shared" si="38"/>
        <v>0</v>
      </c>
      <c r="L201" s="30">
        <f t="shared" si="38"/>
        <v>0</v>
      </c>
      <c r="M201" s="30">
        <f t="shared" si="38"/>
        <v>0</v>
      </c>
      <c r="N201" s="30">
        <f t="shared" si="38"/>
        <v>0</v>
      </c>
      <c r="O201" s="30">
        <f t="shared" si="38"/>
        <v>0</v>
      </c>
      <c r="P201" s="30">
        <f t="shared" si="38"/>
        <v>0</v>
      </c>
      <c r="Q201" s="30">
        <f t="shared" si="38"/>
        <v>0</v>
      </c>
      <c r="R201" s="30">
        <f t="shared" si="38"/>
        <v>0</v>
      </c>
      <c r="S201" s="30">
        <f t="shared" si="38"/>
        <v>0</v>
      </c>
      <c r="T201" s="30">
        <f t="shared" si="38"/>
        <v>0.16960558577526824</v>
      </c>
      <c r="U201" s="30">
        <f t="shared" si="38"/>
        <v>0.27742412166860486</v>
      </c>
      <c r="V201" s="30">
        <f t="shared" si="38"/>
        <v>0.020830815694447013</v>
      </c>
      <c r="W201" s="30">
        <f t="shared" si="38"/>
        <v>0.01454342910679227</v>
      </c>
      <c r="X201" s="30">
        <f t="shared" si="38"/>
        <v>0.009565596878880561</v>
      </c>
      <c r="Y201" s="30">
        <f t="shared" si="38"/>
        <v>0.005960343220755222</v>
      </c>
      <c r="Z201" s="30">
        <f t="shared" si="38"/>
        <v>0.05124140536797894</v>
      </c>
      <c r="AA201" s="30">
        <f t="shared" si="38"/>
        <v>0.010860100452316026</v>
      </c>
      <c r="AB201" s="30">
        <f t="shared" si="38"/>
        <v>0.019409509363838957</v>
      </c>
      <c r="AC201" s="30">
        <f t="shared" si="34"/>
        <v>0.007366593212869105</v>
      </c>
    </row>
    <row r="202" spans="1:29" ht="15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</row>
    <row r="203" spans="1:27" ht="15" customHeight="1">
      <c r="A203" s="27" t="s">
        <v>33</v>
      </c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9" ht="15" customHeight="1">
      <c r="A204" s="27" t="s">
        <v>42</v>
      </c>
      <c r="AC204" s="1" t="s">
        <v>35</v>
      </c>
    </row>
    <row r="205" spans="20:29" ht="15" customHeight="1">
      <c r="T205" s="2"/>
      <c r="U205" s="2"/>
      <c r="V205" s="20"/>
      <c r="W205" s="20"/>
      <c r="X205" s="20"/>
      <c r="Y205" s="20"/>
      <c r="Z205" s="20"/>
      <c r="AA205" s="20"/>
      <c r="AB205" s="20"/>
      <c r="AC205" s="20"/>
    </row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</sheetData>
  <mergeCells count="10">
    <mergeCell ref="A168:AC168"/>
    <mergeCell ref="A169:AC169"/>
    <mergeCell ref="A85:AC85"/>
    <mergeCell ref="A86:AC86"/>
    <mergeCell ref="A127:AC127"/>
    <mergeCell ref="A128:AC128"/>
    <mergeCell ref="A2:AC2"/>
    <mergeCell ref="A3:AC3"/>
    <mergeCell ref="A44:AC44"/>
    <mergeCell ref="A45:AC4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sssisfin09</dc:creator>
  <cp:keywords/>
  <dc:description/>
  <cp:lastModifiedBy>sssisfin09</cp:lastModifiedBy>
  <dcterms:created xsi:type="dcterms:W3CDTF">2009-08-27T18:33:37Z</dcterms:created>
  <dcterms:modified xsi:type="dcterms:W3CDTF">2009-09-01T16:45:32Z</dcterms:modified>
  <cp:category/>
  <cp:version/>
  <cp:contentType/>
  <cp:contentStatus/>
</cp:coreProperties>
</file>