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urango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<sst xmlns="http://schemas.openxmlformats.org/spreadsheetml/2006/main" count="192" uniqueCount="47">
  <si>
    <t>(Miles de Pesos)</t>
  </si>
  <si>
    <t>Concepto/Año</t>
  </si>
  <si>
    <t>(Estructura porcentual)</t>
  </si>
  <si>
    <t>(Variación porcentual real anual)</t>
  </si>
  <si>
    <t>(Porcentajes del PIB)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</si>
  <si>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</si>
  <si>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</si>
  <si>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</si>
  <si>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</si>
  <si>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</si>
  <si>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</si>
  <si>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</si>
  <si>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</si>
  <si>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</si>
  <si>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</si>
  <si>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</si>
  <si>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</si>
  <si>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</si>
  <si>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</si>
  <si>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</si>
  <si>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</si>
  <si>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</si>
  <si>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</si>
  <si>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</si>
  <si>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</si>
  <si>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</si>
  <si>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</si>
  <si>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</si>
  <si>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</si>
  <si>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</si>
  <si>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</si>
  <si>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</si>
  <si>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</si>
  <si>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</si>
  <si>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</si>
  <si>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</si>
  <si>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Durango: Situación de las Finanzas Públicas, 1980-2007</t>
  </si>
  <si>
    <t>Durango: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</si>
  <si>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</si>
  <si>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</si>
  <si>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</si>
  <si>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</si>
  <si>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</si>
  <si>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</si>
  <si>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</si>
  <si>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</si>
  <si>
    <t>PIB Durango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</si>
</sst>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73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69" fontId="5" fillId="2" borderId="2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68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Alignment="1">
      <alignment vertical="center"/>
    </xf>
    <xf numFmtId="168" fontId="5" fillId="2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wrapText="1"/>
    </xf>
    <xf numFmtId="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70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0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horizontal="right" vertical="center"/>
    </xf>
    <xf numFmtId="169" fontId="5" fillId="2" borderId="0" xfId="21" applyNumberFormat="1" applyFont="1" applyFill="1" applyBorder="1" applyAlignment="1">
      <alignment horizontal="right" vertical="center"/>
    </xf>
    <xf numFmtId="170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4240448"/>
        <c:axId val="62619713"/>
      </c:bar3D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42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6706506"/>
        <c:axId val="39031963"/>
      </c:bar3D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670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1002222"/>
        <c:axId val="9019999"/>
      </c:bar3D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0022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019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5983628"/>
        <c:axId val="11199469"/>
      </c:bar3D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3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'[1]durango'!#REF!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'[1]durango'!#REF!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'[1]durango'!#REF!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3686358"/>
        <c:axId val="34741767"/>
      </c:bar3D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68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0.96175</cdr:y>
    </cdr:from>
    <cdr:to>
      <cdr:x>0</cdr:x>
      <cdr:y>-536869.95025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0.753</cdr:y>
    </cdr:from>
    <cdr:to>
      <cdr:x>0</cdr:x>
      <cdr:y>-536870.159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0.31025</cdr:x>
      <cdr:y>0.259</cdr:y>
    </cdr:from>
    <cdr:to>
      <cdr:x>0.3675</cdr:x>
      <cdr:y>0.344</cdr:y>
    </cdr:to>
    <cdr:sp>
      <cdr:nvSpPr>
        <cdr:cNvPr id="2" name="Line 2"/>
        <cdr:cNvSpPr>
          <a:spLocks/>
        </cdr:cNvSpPr>
      </cdr:nvSpPr>
      <cdr:spPr>
        <a:xfrm flipH="1" flipV="1">
          <a:off x="4924425" y="0"/>
          <a:ext cx="9048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0.17075</cdr:x>
      <cdr:y>0.259</cdr:y>
    </cdr:from>
    <cdr:to>
      <cdr:x>0.23175</cdr:x>
      <cdr:y>0.2975</cdr:y>
    </cdr:to>
    <cdr:sp>
      <cdr:nvSpPr>
        <cdr:cNvPr id="3" name="Line 3"/>
        <cdr:cNvSpPr>
          <a:spLocks/>
        </cdr:cNvSpPr>
      </cdr:nvSpPr>
      <cdr:spPr>
        <a:xfrm flipV="1">
          <a:off x="2705100" y="0"/>
          <a:ext cx="9715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</cdr:y>
    </cdr:from>
    <cdr:to>
      <cdr:x>0</cdr:x>
      <cdr:y>-536869.914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0.98775</cdr:y>
    </cdr:from>
    <cdr:to>
      <cdr:x>0</cdr:x>
      <cdr:y>-536869.92425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0.98825</cdr:y>
    </cdr:from>
    <cdr:to>
      <cdr:x>0</cdr:x>
      <cdr:y>-536869.92375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206</xdr:row>
      <xdr:rowOff>0</xdr:rowOff>
    </xdr:from>
    <xdr:to>
      <xdr:col>12</xdr:col>
      <xdr:colOff>638175</xdr:colOff>
      <xdr:row>206</xdr:row>
      <xdr:rowOff>0</xdr:rowOff>
    </xdr:to>
    <xdr:graphicFrame>
      <xdr:nvGraphicFramePr>
        <xdr:cNvPr id="1" name="Chart 1"/>
        <xdr:cNvGraphicFramePr/>
      </xdr:nvGraphicFramePr>
      <xdr:xfrm>
        <a:off x="28575" y="38862000"/>
        <a:ext cx="1334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206</xdr:row>
      <xdr:rowOff>0</xdr:rowOff>
    </xdr:from>
    <xdr:to>
      <xdr:col>18</xdr:col>
      <xdr:colOff>676275</xdr:colOff>
      <xdr:row>206</xdr:row>
      <xdr:rowOff>0</xdr:rowOff>
    </xdr:to>
    <xdr:graphicFrame>
      <xdr:nvGraphicFramePr>
        <xdr:cNvPr id="2" name="Chart 2"/>
        <xdr:cNvGraphicFramePr/>
      </xdr:nvGraphicFramePr>
      <xdr:xfrm>
        <a:off x="13373100" y="38862000"/>
        <a:ext cx="5181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14</xdr:col>
      <xdr:colOff>123825</xdr:colOff>
      <xdr:row>206</xdr:row>
      <xdr:rowOff>0</xdr:rowOff>
    </xdr:to>
    <xdr:graphicFrame>
      <xdr:nvGraphicFramePr>
        <xdr:cNvPr id="3" name="Chart 3"/>
        <xdr:cNvGraphicFramePr/>
      </xdr:nvGraphicFramePr>
      <xdr:xfrm>
        <a:off x="28575" y="38862000"/>
        <a:ext cx="14544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206</xdr:row>
      <xdr:rowOff>0</xdr:rowOff>
    </xdr:from>
    <xdr:to>
      <xdr:col>19</xdr:col>
      <xdr:colOff>447675</xdr:colOff>
      <xdr:row>206</xdr:row>
      <xdr:rowOff>0</xdr:rowOff>
    </xdr:to>
    <xdr:graphicFrame>
      <xdr:nvGraphicFramePr>
        <xdr:cNvPr id="4" name="Chart 4"/>
        <xdr:cNvGraphicFramePr/>
      </xdr:nvGraphicFramePr>
      <xdr:xfrm>
        <a:off x="14573250" y="38862000"/>
        <a:ext cx="461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5" name="Chart 5"/>
        <xdr:cNvGraphicFramePr/>
      </xdr:nvGraphicFramePr>
      <xdr:xfrm>
        <a:off x="28575" y="38862000"/>
        <a:ext cx="1588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6" name="Chart 6"/>
        <xdr:cNvGraphicFramePr/>
      </xdr:nvGraphicFramePr>
      <xdr:xfrm>
        <a:off x="38100" y="38862000"/>
        <a:ext cx="15887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7" name="Chart 7"/>
        <xdr:cNvGraphicFramePr/>
      </xdr:nvGraphicFramePr>
      <xdr:xfrm>
        <a:off x="28575" y="38862000"/>
        <a:ext cx="15887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206</xdr:row>
      <xdr:rowOff>0</xdr:rowOff>
    </xdr:from>
    <xdr:to>
      <xdr:col>22</xdr:col>
      <xdr:colOff>0</xdr:colOff>
      <xdr:row>206</xdr:row>
      <xdr:rowOff>0</xdr:rowOff>
    </xdr:to>
    <xdr:graphicFrame>
      <xdr:nvGraphicFramePr>
        <xdr:cNvPr id="8" name="Chart 8"/>
        <xdr:cNvGraphicFramePr/>
      </xdr:nvGraphicFramePr>
      <xdr:xfrm>
        <a:off x="16202025" y="38862000"/>
        <a:ext cx="5105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9" name="Chart 9"/>
        <xdr:cNvGraphicFramePr/>
      </xdr:nvGraphicFramePr>
      <xdr:xfrm>
        <a:off x="28575" y="38862000"/>
        <a:ext cx="15897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10" name="Chart 10"/>
        <xdr:cNvGraphicFramePr/>
      </xdr:nvGraphicFramePr>
      <xdr:xfrm>
        <a:off x="38100" y="38862000"/>
        <a:ext cx="15878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11" name="Chart 11"/>
        <xdr:cNvGraphicFramePr/>
      </xdr:nvGraphicFramePr>
      <xdr:xfrm>
        <a:off x="28575" y="38862000"/>
        <a:ext cx="15897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1">
          <cell r="B21">
            <v>14995341</v>
          </cell>
          <cell r="C21">
            <v>17013687</v>
          </cell>
          <cell r="D21">
            <v>21862493</v>
          </cell>
          <cell r="E21">
            <v>30925998</v>
          </cell>
          <cell r="F21">
            <v>37498620</v>
          </cell>
          <cell r="G21">
            <v>46207498</v>
          </cell>
          <cell r="H21">
            <v>52378658</v>
          </cell>
          <cell r="I21">
            <v>59924458</v>
          </cell>
          <cell r="J21">
            <v>66573229</v>
          </cell>
          <cell r="K21">
            <v>72242827</v>
          </cell>
          <cell r="L21">
            <v>81146527</v>
          </cell>
          <cell r="M21">
            <v>92406118</v>
          </cell>
          <cell r="N21">
            <v>98109234</v>
          </cell>
          <cell r="O21">
            <v>106230692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R206"/>
  <sheetViews>
    <sheetView tabSelected="1" workbookViewId="0" topLeftCell="T168">
      <selection activeCell="AB50" sqref="AB50"/>
    </sheetView>
  </sheetViews>
  <sheetFormatPr defaultColWidth="11.421875" defaultRowHeight="19.5" customHeight="1"/>
  <cols>
    <col min="1" max="1" width="49.57421875" style="1" customWidth="1"/>
    <col min="2" max="29" width="12.8515625" style="1" customWidth="1"/>
    <col min="30" max="16384" width="9.8515625" style="1" customWidth="1"/>
  </cols>
  <sheetData>
    <row r="1" ht="15" customHeight="1"/>
    <row r="2" spans="1:29" ht="1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30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1" t="s">
        <v>34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</row>
    <row r="7" spans="1:30" ht="15" customHeight="1">
      <c r="A7" s="8" t="s">
        <v>19</v>
      </c>
      <c r="B7" s="9">
        <f>SUM(B8:B18)</f>
        <v>2063</v>
      </c>
      <c r="C7" s="9">
        <f aca="true" t="shared" si="0" ref="C7:W7">SUM(C8:C18)</f>
        <v>3176</v>
      </c>
      <c r="D7" s="9">
        <f t="shared" si="0"/>
        <v>4981</v>
      </c>
      <c r="E7" s="9">
        <f t="shared" si="0"/>
        <v>9276</v>
      </c>
      <c r="F7" s="9">
        <f t="shared" si="0"/>
        <v>16453</v>
      </c>
      <c r="G7" s="9">
        <f t="shared" si="0"/>
        <v>26344</v>
      </c>
      <c r="H7" s="9">
        <f t="shared" si="0"/>
        <v>34957</v>
      </c>
      <c r="I7" s="9">
        <f t="shared" si="0"/>
        <v>78074</v>
      </c>
      <c r="J7" s="9">
        <f t="shared" si="0"/>
        <v>198669</v>
      </c>
      <c r="K7" s="9">
        <f t="shared" si="0"/>
        <v>219374.349</v>
      </c>
      <c r="L7" s="9">
        <f t="shared" si="0"/>
        <v>328122.68</v>
      </c>
      <c r="M7" s="9">
        <f t="shared" si="0"/>
        <v>443246.80000000005</v>
      </c>
      <c r="N7" s="9">
        <f>SUM(N8:N18)</f>
        <v>583257.7000000001</v>
      </c>
      <c r="O7" s="9">
        <f>SUM(O8:O18)</f>
        <v>715771.4380000001</v>
      </c>
      <c r="P7" s="9">
        <f t="shared" si="0"/>
        <v>829342.111</v>
      </c>
      <c r="Q7" s="9">
        <f t="shared" si="0"/>
        <v>941801.524</v>
      </c>
      <c r="R7" s="9">
        <f t="shared" si="0"/>
        <v>2356052.9464</v>
      </c>
      <c r="S7" s="9">
        <f t="shared" si="0"/>
        <v>3072475.0599999996</v>
      </c>
      <c r="T7" s="9">
        <f t="shared" si="0"/>
        <v>4511865.6280000005</v>
      </c>
      <c r="U7" s="9">
        <f t="shared" si="0"/>
        <v>5856452.348</v>
      </c>
      <c r="V7" s="9">
        <f t="shared" si="0"/>
        <v>7327162.823</v>
      </c>
      <c r="W7" s="9">
        <f t="shared" si="0"/>
        <v>8699044.341</v>
      </c>
      <c r="X7" s="10">
        <f aca="true" t="shared" si="1" ref="X7:AC7">SUM(X8:X18)</f>
        <v>9170605.287</v>
      </c>
      <c r="Y7" s="10">
        <f t="shared" si="1"/>
        <v>10769063.963</v>
      </c>
      <c r="Z7" s="10">
        <f t="shared" si="1"/>
        <v>10936535.890999999</v>
      </c>
      <c r="AA7" s="10">
        <f t="shared" si="1"/>
        <v>11705771.134</v>
      </c>
      <c r="AB7" s="10">
        <f t="shared" si="1"/>
        <v>13186062.1</v>
      </c>
      <c r="AC7" s="10">
        <f t="shared" si="1"/>
        <v>15045134.990999999</v>
      </c>
      <c r="AD7" s="3"/>
    </row>
    <row r="8" spans="1:30" ht="15" customHeight="1">
      <c r="A8" s="11" t="s">
        <v>5</v>
      </c>
      <c r="B8" s="12">
        <v>160</v>
      </c>
      <c r="C8" s="12">
        <v>143</v>
      </c>
      <c r="D8" s="12">
        <v>159</v>
      </c>
      <c r="E8" s="12">
        <v>263</v>
      </c>
      <c r="F8" s="12">
        <v>103</v>
      </c>
      <c r="G8" s="12">
        <v>65</v>
      </c>
      <c r="H8" s="12">
        <v>620</v>
      </c>
      <c r="I8" s="12">
        <v>368</v>
      </c>
      <c r="J8" s="12">
        <v>1107</v>
      </c>
      <c r="K8" s="13">
        <v>1405.49</v>
      </c>
      <c r="L8" s="13">
        <v>2674.4</v>
      </c>
      <c r="M8" s="13">
        <v>3161.4</v>
      </c>
      <c r="N8" s="13">
        <v>7390.4</v>
      </c>
      <c r="O8" s="13">
        <v>7422.49</v>
      </c>
      <c r="P8" s="13">
        <v>9544.1</v>
      </c>
      <c r="Q8" s="13">
        <v>26211</v>
      </c>
      <c r="R8" s="13">
        <v>38388.864</v>
      </c>
      <c r="S8" s="13">
        <v>46381.727</v>
      </c>
      <c r="T8" s="13">
        <v>59216.343</v>
      </c>
      <c r="U8" s="13">
        <v>72863.545</v>
      </c>
      <c r="V8" s="13">
        <v>130289.201</v>
      </c>
      <c r="W8" s="13">
        <v>138853.21</v>
      </c>
      <c r="X8" s="14">
        <v>154043.682</v>
      </c>
      <c r="Y8" s="14">
        <v>177094.109</v>
      </c>
      <c r="Z8" s="14">
        <v>175994.314</v>
      </c>
      <c r="AA8" s="14">
        <v>183679.502</v>
      </c>
      <c r="AB8" s="15">
        <v>345524.9</v>
      </c>
      <c r="AC8" s="3">
        <v>376128.6</v>
      </c>
      <c r="AD8" s="3"/>
    </row>
    <row r="9" spans="1:30" ht="15" customHeight="1">
      <c r="A9" s="11" t="s">
        <v>6</v>
      </c>
      <c r="B9" s="12">
        <v>70</v>
      </c>
      <c r="C9" s="12">
        <v>41</v>
      </c>
      <c r="D9" s="12">
        <v>112</v>
      </c>
      <c r="E9" s="12">
        <v>69</v>
      </c>
      <c r="F9" s="12">
        <v>351</v>
      </c>
      <c r="G9" s="12">
        <v>276</v>
      </c>
      <c r="H9" s="12">
        <v>1355</v>
      </c>
      <c r="I9" s="12">
        <v>1593</v>
      </c>
      <c r="J9" s="12">
        <v>4475</v>
      </c>
      <c r="K9" s="13">
        <v>5725.4</v>
      </c>
      <c r="L9" s="13">
        <v>10682.48</v>
      </c>
      <c r="M9" s="13">
        <v>11951.4</v>
      </c>
      <c r="N9" s="13">
        <v>30079.4</v>
      </c>
      <c r="O9" s="13">
        <v>30635.49</v>
      </c>
      <c r="P9" s="13">
        <v>38274.4</v>
      </c>
      <c r="Q9" s="13">
        <v>44934.3</v>
      </c>
      <c r="R9" s="13">
        <v>52518.454</v>
      </c>
      <c r="S9" s="13">
        <v>65473.776</v>
      </c>
      <c r="T9" s="13">
        <v>82954.9</v>
      </c>
      <c r="U9" s="13">
        <v>95048.314</v>
      </c>
      <c r="V9" s="13">
        <v>218996.209</v>
      </c>
      <c r="W9" s="13">
        <v>200212.458</v>
      </c>
      <c r="X9" s="14">
        <v>228686.823</v>
      </c>
      <c r="Y9" s="14">
        <v>299003.188</v>
      </c>
      <c r="Z9" s="14">
        <v>264786.883</v>
      </c>
      <c r="AA9" s="14">
        <v>259276.996</v>
      </c>
      <c r="AB9" s="15">
        <v>378387.8</v>
      </c>
      <c r="AC9" s="3">
        <v>352524.2</v>
      </c>
      <c r="AD9" s="3"/>
    </row>
    <row r="10" spans="1:30" ht="15" customHeight="1">
      <c r="A10" s="11" t="s">
        <v>7</v>
      </c>
      <c r="B10" s="12">
        <v>12</v>
      </c>
      <c r="C10" s="12">
        <v>1</v>
      </c>
      <c r="D10" s="12">
        <v>12</v>
      </c>
      <c r="E10" s="12">
        <v>5</v>
      </c>
      <c r="F10" s="12">
        <v>55</v>
      </c>
      <c r="G10" s="12">
        <v>11</v>
      </c>
      <c r="H10" s="12">
        <v>45</v>
      </c>
      <c r="I10" s="12">
        <v>6785</v>
      </c>
      <c r="J10" s="12">
        <v>15194</v>
      </c>
      <c r="K10" s="13">
        <v>15404.49</v>
      </c>
      <c r="L10" s="13">
        <v>13618.4</v>
      </c>
      <c r="M10" s="13">
        <v>5298.4</v>
      </c>
      <c r="N10" s="13">
        <v>3371.4</v>
      </c>
      <c r="O10" s="13">
        <v>1825.49</v>
      </c>
      <c r="P10" s="13">
        <v>1796.4</v>
      </c>
      <c r="Q10" s="13">
        <v>14365.4</v>
      </c>
      <c r="R10" s="13">
        <v>27113.482</v>
      </c>
      <c r="S10" s="13">
        <v>28395.196</v>
      </c>
      <c r="T10" s="13">
        <v>32772.407</v>
      </c>
      <c r="U10" s="13">
        <v>71776.349</v>
      </c>
      <c r="V10" s="13">
        <v>90621.387</v>
      </c>
      <c r="W10" s="13">
        <v>10674.107</v>
      </c>
      <c r="X10" s="14">
        <v>6351.043</v>
      </c>
      <c r="Y10" s="14">
        <v>25561.338</v>
      </c>
      <c r="Z10" s="14">
        <v>33056.138</v>
      </c>
      <c r="AA10" s="14">
        <v>55815.507</v>
      </c>
      <c r="AB10" s="15">
        <v>73371.2</v>
      </c>
      <c r="AC10" s="3">
        <v>84548.3</v>
      </c>
      <c r="AD10" s="3"/>
    </row>
    <row r="11" spans="1:30" ht="15" customHeight="1">
      <c r="A11" s="11" t="s">
        <v>8</v>
      </c>
      <c r="B11" s="12">
        <v>25</v>
      </c>
      <c r="C11" s="12">
        <v>1241</v>
      </c>
      <c r="D11" s="12">
        <v>1345</v>
      </c>
      <c r="E11" s="12">
        <v>1408</v>
      </c>
      <c r="F11" s="12">
        <v>2610</v>
      </c>
      <c r="G11" s="12">
        <v>1296</v>
      </c>
      <c r="H11" s="12">
        <v>998</v>
      </c>
      <c r="I11" s="12">
        <v>1167</v>
      </c>
      <c r="J11" s="12">
        <v>3041</v>
      </c>
      <c r="K11" s="13">
        <v>5058.49</v>
      </c>
      <c r="L11" s="13">
        <v>5064.3</v>
      </c>
      <c r="M11" s="13">
        <v>6081.4</v>
      </c>
      <c r="N11" s="13">
        <v>7859.4</v>
      </c>
      <c r="O11" s="13">
        <v>10111.49</v>
      </c>
      <c r="P11" s="13">
        <v>16257.4</v>
      </c>
      <c r="Q11" s="13">
        <v>18683.09</v>
      </c>
      <c r="R11" s="13">
        <v>15544.265</v>
      </c>
      <c r="S11" s="13">
        <v>24968.846</v>
      </c>
      <c r="T11" s="13">
        <v>37227.604</v>
      </c>
      <c r="U11" s="13">
        <v>53410.272</v>
      </c>
      <c r="V11" s="13">
        <v>54477.69</v>
      </c>
      <c r="W11" s="13">
        <v>55455.255</v>
      </c>
      <c r="X11" s="14">
        <v>74156.84</v>
      </c>
      <c r="Y11" s="14">
        <v>123166.992</v>
      </c>
      <c r="Z11" s="14">
        <v>53120.294</v>
      </c>
      <c r="AA11" s="14">
        <v>45656.462</v>
      </c>
      <c r="AB11" s="15">
        <v>90296.1</v>
      </c>
      <c r="AC11" s="3">
        <v>58332.7</v>
      </c>
      <c r="AD11" s="3"/>
    </row>
    <row r="12" spans="1:30" ht="15" customHeight="1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3"/>
      <c r="AC12" s="3"/>
      <c r="AD12" s="3"/>
    </row>
    <row r="13" spans="1:30" ht="15" customHeight="1">
      <c r="A13" s="11" t="s">
        <v>16</v>
      </c>
      <c r="B13" s="12">
        <v>1504</v>
      </c>
      <c r="C13" s="12">
        <v>1738</v>
      </c>
      <c r="D13" s="12">
        <v>2262</v>
      </c>
      <c r="E13" s="12">
        <v>4907</v>
      </c>
      <c r="F13" s="12">
        <v>10037</v>
      </c>
      <c r="G13" s="12">
        <v>14972</v>
      </c>
      <c r="H13" s="12">
        <v>25720</v>
      </c>
      <c r="I13" s="12">
        <v>55144</v>
      </c>
      <c r="J13" s="12">
        <v>135289</v>
      </c>
      <c r="K13" s="13">
        <v>160699.49</v>
      </c>
      <c r="L13" s="13">
        <v>245873.4</v>
      </c>
      <c r="M13" s="13">
        <v>323854.4</v>
      </c>
      <c r="N13" s="13">
        <v>403772.3</v>
      </c>
      <c r="O13" s="13">
        <v>464481.49</v>
      </c>
      <c r="P13" s="13">
        <v>551087.411</v>
      </c>
      <c r="Q13" s="13">
        <v>697551.2</v>
      </c>
      <c r="R13" s="13">
        <v>998707.359</v>
      </c>
      <c r="S13" s="13">
        <v>1296022.096</v>
      </c>
      <c r="T13" s="13">
        <v>1582971.17</v>
      </c>
      <c r="U13" s="13">
        <v>1976551.094</v>
      </c>
      <c r="V13" s="13">
        <v>2609256.959</v>
      </c>
      <c r="W13" s="13">
        <v>2839713.484</v>
      </c>
      <c r="X13" s="14">
        <v>2717136.087</v>
      </c>
      <c r="Y13" s="14">
        <v>3129094.11</v>
      </c>
      <c r="Z13" s="14">
        <v>3271002.51</v>
      </c>
      <c r="AA13" s="14">
        <v>3572165.668</v>
      </c>
      <c r="AB13" s="15">
        <v>4311327.7</v>
      </c>
      <c r="AC13" s="3">
        <v>4312243.8</v>
      </c>
      <c r="AD13" s="3"/>
    </row>
    <row r="14" spans="1:30" ht="15" customHeight="1">
      <c r="A14" s="11" t="s">
        <v>33</v>
      </c>
      <c r="B14" s="12">
        <v>265</v>
      </c>
      <c r="C14" s="12"/>
      <c r="D14" s="12">
        <v>1076</v>
      </c>
      <c r="E14" s="12">
        <v>1996</v>
      </c>
      <c r="F14" s="12">
        <v>2035</v>
      </c>
      <c r="G14" s="12">
        <v>8140</v>
      </c>
      <c r="H14" s="12">
        <v>6219</v>
      </c>
      <c r="I14" s="12">
        <v>8558</v>
      </c>
      <c r="J14" s="12">
        <v>26993</v>
      </c>
      <c r="K14" s="13">
        <v>15680.49</v>
      </c>
      <c r="L14" s="13">
        <v>21609.3</v>
      </c>
      <c r="M14" s="13">
        <v>71180.4</v>
      </c>
      <c r="N14" s="13">
        <v>107678.4</v>
      </c>
      <c r="O14" s="13">
        <v>63315.49</v>
      </c>
      <c r="P14" s="13">
        <v>55796.2</v>
      </c>
      <c r="Q14" s="13">
        <v>70083.069</v>
      </c>
      <c r="R14" s="13">
        <v>72215.4974</v>
      </c>
      <c r="S14" s="13">
        <v>135801.319</v>
      </c>
      <c r="T14" s="12"/>
      <c r="U14" s="12"/>
      <c r="V14" s="13">
        <v>150000</v>
      </c>
      <c r="W14" s="13">
        <v>280563.259</v>
      </c>
      <c r="X14" s="14">
        <v>143852.225</v>
      </c>
      <c r="Y14" s="14">
        <v>744322.781</v>
      </c>
      <c r="Z14" s="14">
        <v>827289.486</v>
      </c>
      <c r="AA14" s="14">
        <v>149856.867</v>
      </c>
      <c r="AB14" s="3">
        <v>0</v>
      </c>
      <c r="AC14" s="3">
        <f>19999991/1000</f>
        <v>19999.991</v>
      </c>
      <c r="AD14" s="16"/>
    </row>
    <row r="15" spans="1:30" ht="15" customHeight="1">
      <c r="A15" s="11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3">
        <v>15400.499</v>
      </c>
      <c r="L15" s="13">
        <v>28600.4</v>
      </c>
      <c r="M15" s="13">
        <v>21719.4</v>
      </c>
      <c r="N15" s="13">
        <v>23106.4</v>
      </c>
      <c r="O15" s="13">
        <v>137979.498</v>
      </c>
      <c r="P15" s="13">
        <v>156586.2</v>
      </c>
      <c r="Q15" s="13">
        <v>69973.465</v>
      </c>
      <c r="R15" s="12"/>
      <c r="S15" s="12"/>
      <c r="T15" s="12"/>
      <c r="U15" s="12"/>
      <c r="V15" s="12"/>
      <c r="W15" s="12"/>
      <c r="X15" s="14"/>
      <c r="Y15" s="14"/>
      <c r="Z15" s="14"/>
      <c r="AA15" s="14"/>
      <c r="AB15" s="3"/>
      <c r="AC15" s="3"/>
      <c r="AD15" s="3"/>
    </row>
    <row r="16" spans="1:30" ht="15" customHeight="1">
      <c r="A16" s="11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>
        <v>1149722.299</v>
      </c>
      <c r="S16" s="13">
        <v>1414625.302</v>
      </c>
      <c r="T16" s="13">
        <v>2564597.811</v>
      </c>
      <c r="U16" s="13">
        <v>3313251.097</v>
      </c>
      <c r="V16" s="13">
        <v>4061173.02</v>
      </c>
      <c r="W16" s="13">
        <v>5173572.568</v>
      </c>
      <c r="X16" s="14">
        <v>5840451.713</v>
      </c>
      <c r="Y16" s="14">
        <v>6270821.445</v>
      </c>
      <c r="Z16" s="14">
        <v>6311286.266</v>
      </c>
      <c r="AA16" s="14">
        <v>7409366.417</v>
      </c>
      <c r="AB16" s="15">
        <v>7949989.7</v>
      </c>
      <c r="AC16" s="3">
        <v>9337973.1</v>
      </c>
      <c r="AD16" s="3"/>
    </row>
    <row r="17" spans="1:30" ht="15" customHeight="1">
      <c r="A17" s="11" t="s">
        <v>13</v>
      </c>
      <c r="B17" s="12"/>
      <c r="C17" s="12"/>
      <c r="D17" s="12"/>
      <c r="E17" s="12">
        <v>628</v>
      </c>
      <c r="F17" s="12">
        <v>1222</v>
      </c>
      <c r="G17" s="12">
        <v>1530</v>
      </c>
      <c r="H17" s="12"/>
      <c r="I17" s="12">
        <v>4459</v>
      </c>
      <c r="J17" s="12">
        <v>12570</v>
      </c>
      <c r="K17" s="12"/>
      <c r="L17" s="12"/>
      <c r="M17" s="12"/>
      <c r="N17" s="12"/>
      <c r="O17" s="12"/>
      <c r="P17" s="12"/>
      <c r="Q17" s="12"/>
      <c r="R17" s="12"/>
      <c r="S17" s="12"/>
      <c r="T17" s="12">
        <v>127397.408</v>
      </c>
      <c r="U17" s="12">
        <v>273551.677</v>
      </c>
      <c r="V17" s="13">
        <v>12348.357</v>
      </c>
      <c r="W17" s="12"/>
      <c r="X17" s="14">
        <v>5926.874</v>
      </c>
      <c r="Y17" s="14"/>
      <c r="Z17" s="14"/>
      <c r="AA17" s="14">
        <v>29953.715</v>
      </c>
      <c r="AB17" s="15">
        <v>37164.7</v>
      </c>
      <c r="AC17" s="3">
        <v>15892.6</v>
      </c>
      <c r="AD17" s="3"/>
    </row>
    <row r="18" spans="1:30" ht="15" customHeight="1">
      <c r="A18" s="11" t="s">
        <v>14</v>
      </c>
      <c r="B18" s="12">
        <v>27</v>
      </c>
      <c r="C18" s="12">
        <v>12</v>
      </c>
      <c r="D18" s="12">
        <v>15</v>
      </c>
      <c r="E18" s="12"/>
      <c r="F18" s="12">
        <v>40</v>
      </c>
      <c r="G18" s="12">
        <v>54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>
        <v>1842.726</v>
      </c>
      <c r="S18" s="13">
        <v>60806.798</v>
      </c>
      <c r="T18" s="13">
        <v>24727.985</v>
      </c>
      <c r="U18" s="12"/>
      <c r="V18" s="12"/>
      <c r="W18" s="12"/>
      <c r="X18" s="14"/>
      <c r="Y18" s="14"/>
      <c r="Z18" s="14"/>
      <c r="AA18" s="14"/>
      <c r="AB18" s="3"/>
      <c r="AC18" s="3">
        <v>487491.7</v>
      </c>
      <c r="AD18" s="3"/>
    </row>
    <row r="19" spans="1:30" ht="15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7"/>
      <c r="Y19" s="17"/>
      <c r="Z19" s="17"/>
      <c r="AA19" s="17"/>
      <c r="AB19" s="3"/>
      <c r="AC19" s="3"/>
      <c r="AD19" s="3"/>
    </row>
    <row r="20" spans="1:30" ht="15" customHeight="1">
      <c r="A20" s="8" t="s">
        <v>20</v>
      </c>
      <c r="B20" s="9">
        <f aca="true" t="shared" si="2" ref="B20:W20">SUM(B21:B35)</f>
        <v>2063</v>
      </c>
      <c r="C20" s="9">
        <f t="shared" si="2"/>
        <v>3176</v>
      </c>
      <c r="D20" s="9">
        <f t="shared" si="2"/>
        <v>4981</v>
      </c>
      <c r="E20" s="9">
        <f t="shared" si="2"/>
        <v>9276</v>
      </c>
      <c r="F20" s="9">
        <f t="shared" si="2"/>
        <v>16453</v>
      </c>
      <c r="G20" s="9">
        <f t="shared" si="2"/>
        <v>26344</v>
      </c>
      <c r="H20" s="9">
        <f t="shared" si="2"/>
        <v>34957</v>
      </c>
      <c r="I20" s="9">
        <f t="shared" si="2"/>
        <v>78074</v>
      </c>
      <c r="J20" s="9">
        <f t="shared" si="2"/>
        <v>198669</v>
      </c>
      <c r="K20" s="9">
        <f t="shared" si="2"/>
        <v>219374.492</v>
      </c>
      <c r="L20" s="9">
        <f t="shared" si="2"/>
        <v>328122.5</v>
      </c>
      <c r="M20" s="9">
        <f t="shared" si="2"/>
        <v>443246.6</v>
      </c>
      <c r="N20" s="9">
        <f>SUM(N21:N35)</f>
        <v>583256.96</v>
      </c>
      <c r="O20" s="9">
        <f>SUM(O21:O35)</f>
        <v>715772.6</v>
      </c>
      <c r="P20" s="9">
        <f t="shared" si="2"/>
        <v>829342</v>
      </c>
      <c r="Q20" s="9">
        <f t="shared" si="2"/>
        <v>941801.708</v>
      </c>
      <c r="R20" s="9">
        <f t="shared" si="2"/>
        <v>2356053.414</v>
      </c>
      <c r="S20" s="9">
        <f t="shared" si="2"/>
        <v>3072475.0599999996</v>
      </c>
      <c r="T20" s="9">
        <f t="shared" si="2"/>
        <v>4511865.6280000005</v>
      </c>
      <c r="U20" s="9">
        <f t="shared" si="2"/>
        <v>5856452.348</v>
      </c>
      <c r="V20" s="9">
        <f t="shared" si="2"/>
        <v>7327162.823</v>
      </c>
      <c r="W20" s="9">
        <f t="shared" si="2"/>
        <v>8699044.341</v>
      </c>
      <c r="X20" s="10">
        <f>X21+X25+X28+X31+X33+X34+X35</f>
        <v>9170605.286999999</v>
      </c>
      <c r="Y20" s="10">
        <f>Y21+Y25+Y28+Y31+Y32+Y33+Y34+Y35</f>
        <v>10769063.963</v>
      </c>
      <c r="Z20" s="10">
        <f>Z21+Z25+Z28+Z31+Z32+Z33+Z34+Z35</f>
        <v>10936535.891</v>
      </c>
      <c r="AA20" s="10">
        <f>AA21+AA25+AA28+AA31+AA32+AA33+AA34+AA35</f>
        <v>11705771.134000001</v>
      </c>
      <c r="AB20" s="10">
        <f>AB21+AB25+AB28+AB31+AB32+AB33+AB34+AB35</f>
        <v>13186062.100000001</v>
      </c>
      <c r="AC20" s="10">
        <f>AC21+AC25+AC28+AC31+AC32+AC33+AC34+AC35</f>
        <v>15045135.000000002</v>
      </c>
      <c r="AD20" s="3"/>
    </row>
    <row r="21" spans="1:30" ht="15" customHeight="1">
      <c r="A21" s="18" t="s">
        <v>27</v>
      </c>
      <c r="B21" s="12">
        <v>808</v>
      </c>
      <c r="C21" s="12">
        <v>1554</v>
      </c>
      <c r="D21" s="12">
        <v>3039</v>
      </c>
      <c r="E21" s="12">
        <v>5461</v>
      </c>
      <c r="F21" s="12">
        <v>6752</v>
      </c>
      <c r="G21" s="12">
        <v>10232</v>
      </c>
      <c r="H21" s="12">
        <v>18415</v>
      </c>
      <c r="I21" s="12">
        <v>35943</v>
      </c>
      <c r="J21" s="12">
        <v>81880</v>
      </c>
      <c r="K21" s="13">
        <v>102160.498</v>
      </c>
      <c r="L21" s="13">
        <v>142204.4</v>
      </c>
      <c r="M21" s="13">
        <v>210013.4</v>
      </c>
      <c r="N21" s="13">
        <v>318026.49</v>
      </c>
      <c r="O21" s="13">
        <v>366400.2</v>
      </c>
      <c r="P21" s="13">
        <v>414809.2</v>
      </c>
      <c r="Q21" s="13">
        <v>474423.462</v>
      </c>
      <c r="R21" s="13">
        <v>558367.456</v>
      </c>
      <c r="S21" s="13">
        <v>752312.426</v>
      </c>
      <c r="T21" s="12">
        <v>788824.331</v>
      </c>
      <c r="U21" s="12">
        <v>1204456.975</v>
      </c>
      <c r="V21" s="12">
        <v>1531815.867</v>
      </c>
      <c r="W21" s="12">
        <v>1787572.415</v>
      </c>
      <c r="X21" s="14">
        <f aca="true" t="shared" si="3" ref="X21:AC21">+SUM(X22:X24)</f>
        <v>2061654.335</v>
      </c>
      <c r="Y21" s="14">
        <f t="shared" si="3"/>
        <v>2241765.074</v>
      </c>
      <c r="Z21" s="14">
        <f t="shared" si="3"/>
        <v>2351799.9050000003</v>
      </c>
      <c r="AA21" s="14">
        <f t="shared" si="3"/>
        <v>2347749.825</v>
      </c>
      <c r="AB21" s="14">
        <f t="shared" si="3"/>
        <v>2743048.0999999996</v>
      </c>
      <c r="AC21" s="14">
        <f t="shared" si="3"/>
        <v>2883733.3</v>
      </c>
      <c r="AD21" s="3"/>
    </row>
    <row r="22" spans="1:30" ht="15" customHeight="1">
      <c r="A22" s="19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14">
        <v>1747761.613</v>
      </c>
      <c r="Y22" s="14">
        <v>1894119.023</v>
      </c>
      <c r="Z22" s="14">
        <v>2033018.708</v>
      </c>
      <c r="AA22" s="14">
        <v>2041528.86</v>
      </c>
      <c r="AB22" s="15">
        <v>2312720.4</v>
      </c>
      <c r="AC22" s="3">
        <v>2467698.3</v>
      </c>
      <c r="AD22" s="3"/>
    </row>
    <row r="23" spans="1:30" ht="15" customHeight="1">
      <c r="A23" s="19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4">
        <v>77104.982</v>
      </c>
      <c r="Y23" s="14">
        <v>100956.213</v>
      </c>
      <c r="Z23" s="14">
        <v>75556.267</v>
      </c>
      <c r="AA23" s="14">
        <v>83540.584</v>
      </c>
      <c r="AB23" s="15">
        <v>133801.8</v>
      </c>
      <c r="AC23" s="3">
        <v>107532.8</v>
      </c>
      <c r="AD23" s="3"/>
    </row>
    <row r="24" spans="1:30" ht="15" customHeight="1">
      <c r="A24" s="19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4">
        <v>236787.74</v>
      </c>
      <c r="Y24" s="14">
        <v>246689.838</v>
      </c>
      <c r="Z24" s="14">
        <v>243224.93</v>
      </c>
      <c r="AA24" s="14">
        <v>222680.381</v>
      </c>
      <c r="AB24" s="15">
        <v>296525.9</v>
      </c>
      <c r="AC24" s="3">
        <v>308502.2</v>
      </c>
      <c r="AD24" s="3"/>
    </row>
    <row r="25" spans="1:30" ht="15" customHeight="1">
      <c r="A25" s="18" t="s">
        <v>17</v>
      </c>
      <c r="B25" s="12">
        <v>103</v>
      </c>
      <c r="C25" s="12">
        <v>699</v>
      </c>
      <c r="D25" s="12">
        <v>802</v>
      </c>
      <c r="E25" s="12">
        <v>1420</v>
      </c>
      <c r="F25" s="12">
        <v>4700</v>
      </c>
      <c r="G25" s="12">
        <v>4867</v>
      </c>
      <c r="H25" s="12">
        <v>7242</v>
      </c>
      <c r="I25" s="12">
        <v>11665</v>
      </c>
      <c r="J25" s="12">
        <v>56222</v>
      </c>
      <c r="K25" s="13">
        <v>41414.499</v>
      </c>
      <c r="L25" s="13">
        <v>57873.3</v>
      </c>
      <c r="M25" s="13">
        <v>93100.4</v>
      </c>
      <c r="N25" s="13">
        <v>76444.49</v>
      </c>
      <c r="O25" s="13">
        <v>149475.1</v>
      </c>
      <c r="P25" s="13">
        <v>144787.4</v>
      </c>
      <c r="Q25" s="13">
        <v>51058.487</v>
      </c>
      <c r="R25" s="13">
        <v>114422.785</v>
      </c>
      <c r="S25" s="13">
        <v>200302.007</v>
      </c>
      <c r="T25" s="12">
        <v>187564.482</v>
      </c>
      <c r="U25" s="12">
        <v>299533.37</v>
      </c>
      <c r="V25" s="12">
        <v>581636.623</v>
      </c>
      <c r="W25" s="12">
        <v>554826.439</v>
      </c>
      <c r="X25" s="14">
        <f aca="true" t="shared" si="4" ref="X25:AC25">+SUM(X26:X27)</f>
        <v>408574.119</v>
      </c>
      <c r="Y25" s="14">
        <f t="shared" si="4"/>
        <v>868037.4609999999</v>
      </c>
      <c r="Z25" s="14">
        <f t="shared" si="4"/>
        <v>685431.439</v>
      </c>
      <c r="AA25" s="14">
        <f t="shared" si="4"/>
        <v>734752.653</v>
      </c>
      <c r="AB25" s="14">
        <f t="shared" si="4"/>
        <v>1046017</v>
      </c>
      <c r="AC25" s="14">
        <f t="shared" si="4"/>
        <v>1412126.6</v>
      </c>
      <c r="AD25" s="3"/>
    </row>
    <row r="26" spans="1:30" ht="15" customHeight="1">
      <c r="A26" s="20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4">
        <v>22199.761</v>
      </c>
      <c r="Y26" s="14">
        <v>32132.347</v>
      </c>
      <c r="Z26" s="14">
        <v>39436.323</v>
      </c>
      <c r="AA26" s="14">
        <v>18791.084</v>
      </c>
      <c r="AB26" s="15">
        <v>51953.5</v>
      </c>
      <c r="AC26" s="3">
        <v>55402</v>
      </c>
      <c r="AD26" s="3"/>
    </row>
    <row r="27" spans="1:30" ht="15" customHeight="1">
      <c r="A27" s="20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4">
        <v>386374.358</v>
      </c>
      <c r="Y27" s="14">
        <v>835905.114</v>
      </c>
      <c r="Z27" s="14">
        <v>645995.116</v>
      </c>
      <c r="AA27" s="14">
        <v>715961.569</v>
      </c>
      <c r="AB27" s="15">
        <v>994063.5</v>
      </c>
      <c r="AC27" s="3">
        <v>1356724.6</v>
      </c>
      <c r="AD27" s="3"/>
    </row>
    <row r="28" spans="1:30" ht="15" customHeight="1">
      <c r="A28" s="18" t="s">
        <v>18</v>
      </c>
      <c r="B28" s="12">
        <v>379</v>
      </c>
      <c r="C28" s="12">
        <v>563</v>
      </c>
      <c r="D28" s="12">
        <v>956</v>
      </c>
      <c r="E28" s="12">
        <v>1977</v>
      </c>
      <c r="F28" s="12">
        <v>2920</v>
      </c>
      <c r="G28" s="12">
        <v>6098</v>
      </c>
      <c r="H28" s="12">
        <v>6298</v>
      </c>
      <c r="I28" s="12">
        <v>22406</v>
      </c>
      <c r="J28" s="12">
        <v>55061</v>
      </c>
      <c r="K28" s="13">
        <v>67813.498</v>
      </c>
      <c r="L28" s="13">
        <v>98773.4</v>
      </c>
      <c r="M28" s="13">
        <v>133199.4</v>
      </c>
      <c r="N28" s="13">
        <v>182780.49</v>
      </c>
      <c r="O28" s="13">
        <v>157911.1</v>
      </c>
      <c r="P28" s="13">
        <v>203463.4</v>
      </c>
      <c r="Q28" s="13">
        <v>269021.44</v>
      </c>
      <c r="R28" s="13">
        <v>1473862.145</v>
      </c>
      <c r="S28" s="13">
        <v>1900039.435</v>
      </c>
      <c r="T28" s="12">
        <v>3426335.739</v>
      </c>
      <c r="U28" s="12">
        <v>4251091.248</v>
      </c>
      <c r="V28" s="12">
        <v>5100461.893</v>
      </c>
      <c r="W28" s="12">
        <v>6146855.757999999</v>
      </c>
      <c r="X28" s="14">
        <f aca="true" t="shared" si="5" ref="X28:AC28">+SUM(X29:X30)</f>
        <v>6485505.509</v>
      </c>
      <c r="Y28" s="14">
        <f t="shared" si="5"/>
        <v>7087782.687</v>
      </c>
      <c r="Z28" s="14">
        <f t="shared" si="5"/>
        <v>7018437.524</v>
      </c>
      <c r="AA28" s="14">
        <f t="shared" si="5"/>
        <v>7915650.019</v>
      </c>
      <c r="AB28" s="14">
        <f t="shared" si="5"/>
        <v>8919570.8</v>
      </c>
      <c r="AC28" s="14">
        <f t="shared" si="5"/>
        <v>9809331.5</v>
      </c>
      <c r="AD28" s="3"/>
    </row>
    <row r="29" spans="1:30" ht="15" customHeight="1">
      <c r="A29" s="19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2"/>
      <c r="X29" s="14">
        <v>5107686.89</v>
      </c>
      <c r="Y29" s="14">
        <v>5601729.448</v>
      </c>
      <c r="Z29" s="14">
        <v>5451725.763</v>
      </c>
      <c r="AA29" s="14">
        <v>6183113.837</v>
      </c>
      <c r="AB29" s="15">
        <v>6940261.8</v>
      </c>
      <c r="AC29" s="3">
        <v>7685885.5</v>
      </c>
      <c r="AD29" s="3"/>
    </row>
    <row r="30" spans="1:30" ht="15" customHeight="1">
      <c r="A30" s="19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4">
        <v>1377818.619</v>
      </c>
      <c r="Y30" s="14">
        <v>1486053.239</v>
      </c>
      <c r="Z30" s="14">
        <v>1566711.761</v>
      </c>
      <c r="AA30" s="14">
        <v>1732536.182</v>
      </c>
      <c r="AB30" s="15">
        <v>1979309</v>
      </c>
      <c r="AC30" s="3">
        <v>2123446</v>
      </c>
      <c r="AD30" s="3"/>
    </row>
    <row r="31" spans="1:30" ht="15" customHeight="1">
      <c r="A31" s="18" t="s">
        <v>15</v>
      </c>
      <c r="B31" s="12">
        <v>754</v>
      </c>
      <c r="C31" s="12">
        <v>220</v>
      </c>
      <c r="D31" s="12">
        <v>184</v>
      </c>
      <c r="E31" s="12">
        <v>378</v>
      </c>
      <c r="F31" s="12">
        <v>560</v>
      </c>
      <c r="G31" s="12">
        <v>5147</v>
      </c>
      <c r="H31" s="12">
        <v>2912</v>
      </c>
      <c r="I31" s="12"/>
      <c r="J31" s="12">
        <v>2322</v>
      </c>
      <c r="K31" s="13">
        <v>7838.498</v>
      </c>
      <c r="L31" s="13">
        <v>29271.4</v>
      </c>
      <c r="M31" s="13">
        <v>6933.4</v>
      </c>
      <c r="N31" s="13">
        <v>6005.49</v>
      </c>
      <c r="O31" s="13">
        <v>41986.2</v>
      </c>
      <c r="P31" s="12">
        <v>66282</v>
      </c>
      <c r="Q31" s="12">
        <v>145455.493</v>
      </c>
      <c r="R31" s="13">
        <v>74134.688</v>
      </c>
      <c r="S31" s="13">
        <v>56025.909</v>
      </c>
      <c r="T31" s="13">
        <v>49334.324</v>
      </c>
      <c r="U31" s="13">
        <v>81963.568</v>
      </c>
      <c r="V31" s="13">
        <v>88057.367</v>
      </c>
      <c r="W31" s="13">
        <v>197590.443</v>
      </c>
      <c r="X31" s="14">
        <v>214871.324</v>
      </c>
      <c r="Y31" s="14">
        <v>556524.286</v>
      </c>
      <c r="Z31" s="14">
        <v>634192.112</v>
      </c>
      <c r="AA31" s="14">
        <v>668547.881</v>
      </c>
      <c r="AB31" s="15">
        <v>473195.3</v>
      </c>
      <c r="AC31" s="3">
        <v>439233.3</v>
      </c>
      <c r="AD31" s="3"/>
    </row>
    <row r="32" spans="1:30" ht="15" customHeight="1">
      <c r="A32" s="18" t="s">
        <v>14</v>
      </c>
      <c r="B32" s="12">
        <v>19</v>
      </c>
      <c r="C32" s="12">
        <v>140</v>
      </c>
      <c r="D32" s="12"/>
      <c r="E32" s="12">
        <v>40</v>
      </c>
      <c r="F32" s="12">
        <v>299</v>
      </c>
      <c r="G32" s="12"/>
      <c r="H32" s="12">
        <v>90</v>
      </c>
      <c r="I32" s="12">
        <v>8060</v>
      </c>
      <c r="J32" s="12">
        <v>3184</v>
      </c>
      <c r="K32" s="13">
        <v>147.499</v>
      </c>
      <c r="L32" s="12"/>
      <c r="M32" s="12"/>
      <c r="N32" s="12"/>
      <c r="O32" s="12"/>
      <c r="P32" s="12"/>
      <c r="Q32" s="12">
        <v>1842.826</v>
      </c>
      <c r="R32" s="13">
        <v>60806.789</v>
      </c>
      <c r="S32" s="13">
        <v>24727.985</v>
      </c>
      <c r="T32" s="12"/>
      <c r="U32" s="13">
        <v>19407.187</v>
      </c>
      <c r="V32" s="13">
        <v>25191.073</v>
      </c>
      <c r="W32" s="13">
        <v>12199.286</v>
      </c>
      <c r="X32" s="14"/>
      <c r="Y32" s="14">
        <v>14954.455</v>
      </c>
      <c r="Z32" s="14">
        <v>246674.911</v>
      </c>
      <c r="AA32" s="14">
        <v>39070.756</v>
      </c>
      <c r="AB32" s="15">
        <v>4230.9</v>
      </c>
      <c r="AC32" s="3">
        <v>500710.3</v>
      </c>
      <c r="AD32" s="3"/>
    </row>
    <row r="33" spans="1:30" ht="15" customHeight="1">
      <c r="A33" s="18" t="s">
        <v>11</v>
      </c>
      <c r="B33" s="12"/>
      <c r="C33" s="12"/>
      <c r="D33" s="12"/>
      <c r="E33" s="12"/>
      <c r="F33" s="12">
        <v>1222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>
        <v>74459.551</v>
      </c>
      <c r="S33" s="13">
        <v>139067.298</v>
      </c>
      <c r="T33" s="13">
        <v>59806.752</v>
      </c>
      <c r="U33" s="12"/>
      <c r="V33" s="12"/>
      <c r="W33" s="12"/>
      <c r="X33" s="14"/>
      <c r="Y33" s="14"/>
      <c r="Z33" s="14"/>
      <c r="AA33" s="14"/>
      <c r="AB33" s="3"/>
      <c r="AC33" s="3"/>
      <c r="AD33" s="3"/>
    </row>
    <row r="34" spans="1:30" ht="15" customHeight="1">
      <c r="A34" s="18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14"/>
      <c r="Z34" s="14"/>
      <c r="AA34" s="14"/>
      <c r="AB34" s="3"/>
      <c r="AC34" s="3"/>
      <c r="AD34" s="3"/>
    </row>
    <row r="35" spans="1:30" ht="15" customHeight="1">
      <c r="A35" s="18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4"/>
      <c r="Y35" s="14"/>
      <c r="Z35" s="14"/>
      <c r="AA35" s="14"/>
      <c r="AB35" s="3"/>
      <c r="AC35" s="3"/>
      <c r="AD35" s="3"/>
    </row>
    <row r="36" spans="1:30" ht="1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3"/>
    </row>
    <row r="37" spans="1:23" s="2" customFormat="1" ht="15" customHeight="1">
      <c r="A37" s="24" t="s">
        <v>38</v>
      </c>
      <c r="N37" s="25"/>
      <c r="O37" s="25"/>
      <c r="P37" s="25"/>
      <c r="Q37" s="25"/>
      <c r="R37" s="25"/>
      <c r="S37" s="25"/>
      <c r="T37" s="25"/>
      <c r="U37" s="25"/>
      <c r="V37" s="1"/>
      <c r="W37" s="1"/>
    </row>
    <row r="38" spans="1:29" s="2" customFormat="1" ht="15" customHeight="1">
      <c r="A38" s="24" t="s">
        <v>39</v>
      </c>
      <c r="N38" s="25"/>
      <c r="O38" s="25"/>
      <c r="P38" s="25"/>
      <c r="Q38" s="25"/>
      <c r="R38" s="25"/>
      <c r="S38" s="25"/>
      <c r="T38" s="25"/>
      <c r="U38" s="25"/>
      <c r="V38" s="1"/>
      <c r="W38" s="1"/>
      <c r="AC38" s="2" t="s">
        <v>34</v>
      </c>
    </row>
    <row r="39" spans="1:23" s="2" customFormat="1" ht="15" customHeight="1">
      <c r="A39" s="24" t="s">
        <v>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  <c r="Q39" s="25"/>
      <c r="R39" s="25"/>
      <c r="S39" s="25"/>
      <c r="T39" s="25"/>
      <c r="U39" s="25"/>
      <c r="V39" s="1"/>
      <c r="W39" s="1"/>
    </row>
    <row r="40" ht="15" customHeight="1">
      <c r="A40" s="27" t="s">
        <v>40</v>
      </c>
    </row>
    <row r="41" ht="15" customHeight="1"/>
    <row r="42" ht="15" customHeight="1"/>
    <row r="43" ht="15" customHeight="1"/>
    <row r="44" spans="1:29" ht="15" customHeight="1">
      <c r="A44" s="50" t="s">
        <v>36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5" customHeight="1">
      <c r="A45" s="51" t="s">
        <v>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5">
        <v>1999</v>
      </c>
      <c r="V47" s="6">
        <v>2000</v>
      </c>
      <c r="W47" s="5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29" customFormat="1" ht="15" customHeight="1">
      <c r="A49" s="8" t="s">
        <v>19</v>
      </c>
      <c r="B49" s="28">
        <f>SUM(B50:B60)</f>
        <v>99.99999999999999</v>
      </c>
      <c r="C49" s="28">
        <f aca="true" t="shared" si="6" ref="C49:AC49">SUM(C50:C60)</f>
        <v>100</v>
      </c>
      <c r="D49" s="28">
        <f t="shared" si="6"/>
        <v>99.99999999999999</v>
      </c>
      <c r="E49" s="28">
        <f t="shared" si="6"/>
        <v>100</v>
      </c>
      <c r="F49" s="28">
        <f t="shared" si="6"/>
        <v>99.99999999999997</v>
      </c>
      <c r="G49" s="28">
        <f t="shared" si="6"/>
        <v>100</v>
      </c>
      <c r="H49" s="28">
        <f t="shared" si="6"/>
        <v>100</v>
      </c>
      <c r="I49" s="28">
        <f t="shared" si="6"/>
        <v>100</v>
      </c>
      <c r="J49" s="28">
        <f t="shared" si="6"/>
        <v>100.00000000000001</v>
      </c>
      <c r="K49" s="28">
        <f t="shared" si="6"/>
        <v>99.99999999999999</v>
      </c>
      <c r="L49" s="28">
        <f t="shared" si="6"/>
        <v>100.00000000000001</v>
      </c>
      <c r="M49" s="28">
        <f t="shared" si="6"/>
        <v>99.99999999999999</v>
      </c>
      <c r="N49" s="28">
        <f t="shared" si="6"/>
        <v>99.99999999999999</v>
      </c>
      <c r="O49" s="28">
        <f t="shared" si="6"/>
        <v>100</v>
      </c>
      <c r="P49" s="28">
        <f t="shared" si="6"/>
        <v>100</v>
      </c>
      <c r="Q49" s="28">
        <f t="shared" si="6"/>
        <v>100</v>
      </c>
      <c r="R49" s="28">
        <f t="shared" si="6"/>
        <v>100.00000000000001</v>
      </c>
      <c r="S49" s="28">
        <f t="shared" si="6"/>
        <v>100</v>
      </c>
      <c r="T49" s="28">
        <f t="shared" si="6"/>
        <v>100</v>
      </c>
      <c r="U49" s="28">
        <f t="shared" si="6"/>
        <v>99.99999999999999</v>
      </c>
      <c r="V49" s="28">
        <f t="shared" si="6"/>
        <v>100</v>
      </c>
      <c r="W49" s="28">
        <f t="shared" si="6"/>
        <v>100</v>
      </c>
      <c r="X49" s="28">
        <f t="shared" si="6"/>
        <v>100</v>
      </c>
      <c r="Y49" s="28">
        <f t="shared" si="6"/>
        <v>100</v>
      </c>
      <c r="Z49" s="28">
        <f t="shared" si="6"/>
        <v>100</v>
      </c>
      <c r="AA49" s="28">
        <f t="shared" si="6"/>
        <v>100</v>
      </c>
      <c r="AB49" s="28">
        <f>SUM(AB50:AB60)</f>
        <v>100</v>
      </c>
      <c r="AC49" s="28">
        <f t="shared" si="6"/>
        <v>100</v>
      </c>
    </row>
    <row r="50" spans="1:29" ht="15" customHeight="1">
      <c r="A50" s="18" t="s">
        <v>5</v>
      </c>
      <c r="B50" s="30">
        <f aca="true" t="shared" si="7" ref="B50:AC59">B8/B$7*100</f>
        <v>7.755695588948133</v>
      </c>
      <c r="C50" s="30">
        <f t="shared" si="7"/>
        <v>4.502518891687657</v>
      </c>
      <c r="D50" s="30">
        <f t="shared" si="7"/>
        <v>3.1921300943585624</v>
      </c>
      <c r="E50" s="30">
        <f t="shared" si="7"/>
        <v>2.835273824924536</v>
      </c>
      <c r="F50" s="30">
        <f t="shared" si="7"/>
        <v>0.6260256488178448</v>
      </c>
      <c r="G50" s="30">
        <f t="shared" si="7"/>
        <v>0.24673549954448828</v>
      </c>
      <c r="H50" s="30">
        <f t="shared" si="7"/>
        <v>1.7736075750207396</v>
      </c>
      <c r="I50" s="30">
        <f t="shared" si="7"/>
        <v>0.47134769577580243</v>
      </c>
      <c r="J50" s="30">
        <f t="shared" si="7"/>
        <v>0.5572082207088171</v>
      </c>
      <c r="K50" s="30">
        <f t="shared" si="7"/>
        <v>0.6406811035140667</v>
      </c>
      <c r="L50" s="30">
        <f t="shared" si="7"/>
        <v>0.8150610009646392</v>
      </c>
      <c r="M50" s="30">
        <f t="shared" si="7"/>
        <v>0.7132369596351287</v>
      </c>
      <c r="N50" s="30">
        <f t="shared" si="7"/>
        <v>1.2670900015550586</v>
      </c>
      <c r="O50" s="30">
        <f t="shared" si="7"/>
        <v>1.036991643692829</v>
      </c>
      <c r="P50" s="30">
        <f t="shared" si="7"/>
        <v>1.1508037362882686</v>
      </c>
      <c r="Q50" s="30">
        <f t="shared" si="7"/>
        <v>2.78307045933385</v>
      </c>
      <c r="R50" s="30">
        <f t="shared" si="7"/>
        <v>1.6293718720819663</v>
      </c>
      <c r="S50" s="30">
        <f t="shared" si="7"/>
        <v>1.5095883967891348</v>
      </c>
      <c r="T50" s="30">
        <f t="shared" si="7"/>
        <v>1.3124580358180826</v>
      </c>
      <c r="U50" s="30">
        <f t="shared" si="7"/>
        <v>1.2441584199841251</v>
      </c>
      <c r="V50" s="30">
        <f t="shared" si="7"/>
        <v>1.778167131635475</v>
      </c>
      <c r="W50" s="30">
        <f t="shared" si="7"/>
        <v>1.596189242829381</v>
      </c>
      <c r="X50" s="30">
        <f t="shared" si="7"/>
        <v>1.6797547945757532</v>
      </c>
      <c r="Y50" s="30">
        <f t="shared" si="7"/>
        <v>1.6444707693115594</v>
      </c>
      <c r="Z50" s="30">
        <f t="shared" si="7"/>
        <v>1.6092327200684358</v>
      </c>
      <c r="AA50" s="30">
        <f t="shared" si="7"/>
        <v>1.5691362824145234</v>
      </c>
      <c r="AB50" s="30">
        <f t="shared" si="7"/>
        <v>2.6203797417274415</v>
      </c>
      <c r="AC50" s="30">
        <f t="shared" si="7"/>
        <v>2.5000014969955417</v>
      </c>
    </row>
    <row r="51" spans="1:29" ht="15" customHeight="1">
      <c r="A51" s="18" t="s">
        <v>6</v>
      </c>
      <c r="B51" s="30">
        <f t="shared" si="7"/>
        <v>3.3931168201648085</v>
      </c>
      <c r="C51" s="30">
        <f t="shared" si="7"/>
        <v>1.2909319899244331</v>
      </c>
      <c r="D51" s="30">
        <f t="shared" si="7"/>
        <v>2.248544468982132</v>
      </c>
      <c r="E51" s="30">
        <f t="shared" si="7"/>
        <v>0.7438551099611902</v>
      </c>
      <c r="F51" s="30">
        <f t="shared" si="7"/>
        <v>2.1333495411171217</v>
      </c>
      <c r="G51" s="30">
        <f t="shared" si="7"/>
        <v>1.0476768903735194</v>
      </c>
      <c r="H51" s="30">
        <f t="shared" si="7"/>
        <v>3.8761907486340363</v>
      </c>
      <c r="I51" s="30">
        <f t="shared" si="7"/>
        <v>2.0403719548121013</v>
      </c>
      <c r="J51" s="30">
        <f t="shared" si="7"/>
        <v>2.2524903231002322</v>
      </c>
      <c r="K51" s="30">
        <f t="shared" si="7"/>
        <v>2.6098766907337922</v>
      </c>
      <c r="L51" s="30">
        <f t="shared" si="7"/>
        <v>3.255635971277572</v>
      </c>
      <c r="M51" s="30">
        <f t="shared" si="7"/>
        <v>2.696330802613803</v>
      </c>
      <c r="N51" s="30">
        <f t="shared" si="7"/>
        <v>5.157137231107278</v>
      </c>
      <c r="O51" s="30">
        <f t="shared" si="7"/>
        <v>4.280066006210212</v>
      </c>
      <c r="P51" s="30">
        <f t="shared" si="7"/>
        <v>4.615031540343428</v>
      </c>
      <c r="Q51" s="30">
        <f t="shared" si="7"/>
        <v>4.771100795118272</v>
      </c>
      <c r="R51" s="30">
        <f t="shared" si="7"/>
        <v>2.229086323388747</v>
      </c>
      <c r="S51" s="30">
        <f t="shared" si="7"/>
        <v>2.1309782739131493</v>
      </c>
      <c r="T51" s="30">
        <f t="shared" si="7"/>
        <v>1.8385942055808049</v>
      </c>
      <c r="U51" s="30">
        <f t="shared" si="7"/>
        <v>1.6229674272421828</v>
      </c>
      <c r="V51" s="30">
        <f t="shared" si="7"/>
        <v>2.988826839122093</v>
      </c>
      <c r="W51" s="30">
        <f t="shared" si="7"/>
        <v>2.301545435932156</v>
      </c>
      <c r="X51" s="30">
        <f t="shared" si="7"/>
        <v>2.493693882171335</v>
      </c>
      <c r="Y51" s="30">
        <f t="shared" si="7"/>
        <v>2.7765011799289656</v>
      </c>
      <c r="Z51" s="30">
        <f t="shared" si="7"/>
        <v>2.4211220594804703</v>
      </c>
      <c r="AA51" s="30">
        <f t="shared" si="7"/>
        <v>2.214950156055221</v>
      </c>
      <c r="AB51" s="30">
        <f t="shared" si="7"/>
        <v>2.869604261912281</v>
      </c>
      <c r="AC51" s="30">
        <f t="shared" si="7"/>
        <v>2.343110913998977</v>
      </c>
    </row>
    <row r="52" spans="1:29" ht="15" customHeight="1">
      <c r="A52" s="18" t="s">
        <v>7</v>
      </c>
      <c r="B52" s="30">
        <f t="shared" si="7"/>
        <v>0.58167716917111</v>
      </c>
      <c r="C52" s="30">
        <f t="shared" si="7"/>
        <v>0.031486146095717885</v>
      </c>
      <c r="D52" s="30">
        <f t="shared" si="7"/>
        <v>0.24091547881951417</v>
      </c>
      <c r="E52" s="30">
        <f t="shared" si="7"/>
        <v>0.053902544200086236</v>
      </c>
      <c r="F52" s="30">
        <f t="shared" si="7"/>
        <v>0.334285540630888</v>
      </c>
      <c r="G52" s="30">
        <f t="shared" si="7"/>
        <v>0.041755238384451866</v>
      </c>
      <c r="H52" s="30">
        <f t="shared" si="7"/>
        <v>0.12872958205795693</v>
      </c>
      <c r="I52" s="30">
        <f t="shared" si="7"/>
        <v>8.690473140866358</v>
      </c>
      <c r="J52" s="30">
        <f t="shared" si="7"/>
        <v>7.647896752890486</v>
      </c>
      <c r="K52" s="30">
        <f t="shared" si="7"/>
        <v>7.022010581556187</v>
      </c>
      <c r="L52" s="30">
        <f t="shared" si="7"/>
        <v>4.150398869105909</v>
      </c>
      <c r="M52" s="30">
        <f t="shared" si="7"/>
        <v>1.19536113966305</v>
      </c>
      <c r="N52" s="30">
        <f t="shared" si="7"/>
        <v>0.5780292313329082</v>
      </c>
      <c r="O52" s="30">
        <f t="shared" si="7"/>
        <v>0.25503811734941007</v>
      </c>
      <c r="P52" s="30">
        <f t="shared" si="7"/>
        <v>0.21660542448929138</v>
      </c>
      <c r="Q52" s="30">
        <f t="shared" si="7"/>
        <v>1.5253107617608823</v>
      </c>
      <c r="R52" s="30">
        <f t="shared" si="7"/>
        <v>1.1508010480591635</v>
      </c>
      <c r="S52" s="30">
        <f t="shared" si="7"/>
        <v>0.924179869502342</v>
      </c>
      <c r="T52" s="30">
        <f t="shared" si="7"/>
        <v>0.7263604393849646</v>
      </c>
      <c r="U52" s="30">
        <f t="shared" si="7"/>
        <v>1.2255943485054033</v>
      </c>
      <c r="V52" s="30">
        <f t="shared" si="7"/>
        <v>1.2367868599226295</v>
      </c>
      <c r="W52" s="30">
        <f t="shared" si="7"/>
        <v>0.12270436362407316</v>
      </c>
      <c r="X52" s="30">
        <f t="shared" si="7"/>
        <v>0.0692543490995416</v>
      </c>
      <c r="Y52" s="30">
        <f t="shared" si="7"/>
        <v>0.23735895791707445</v>
      </c>
      <c r="Z52" s="30">
        <f t="shared" si="7"/>
        <v>0.3022541902614966</v>
      </c>
      <c r="AA52" s="30">
        <f t="shared" si="7"/>
        <v>0.476820419270637</v>
      </c>
      <c r="AB52" s="30">
        <f t="shared" si="7"/>
        <v>0.5564299594797145</v>
      </c>
      <c r="AC52" s="30">
        <f t="shared" si="7"/>
        <v>0.5619643828425389</v>
      </c>
    </row>
    <row r="53" spans="1:29" ht="15" customHeight="1">
      <c r="A53" s="18" t="s">
        <v>8</v>
      </c>
      <c r="B53" s="30">
        <f t="shared" si="7"/>
        <v>1.211827435773146</v>
      </c>
      <c r="C53" s="30">
        <f t="shared" si="7"/>
        <v>39.07430730478589</v>
      </c>
      <c r="D53" s="30">
        <f t="shared" si="7"/>
        <v>27.00260991768721</v>
      </c>
      <c r="E53" s="30">
        <f t="shared" si="7"/>
        <v>15.178956446744285</v>
      </c>
      <c r="F53" s="30">
        <f t="shared" si="7"/>
        <v>15.863368382665774</v>
      </c>
      <c r="G53" s="30">
        <f t="shared" si="7"/>
        <v>4.919526267840874</v>
      </c>
      <c r="H53" s="30">
        <f t="shared" si="7"/>
        <v>2.854936064307578</v>
      </c>
      <c r="I53" s="30">
        <f t="shared" si="7"/>
        <v>1.494735763506417</v>
      </c>
      <c r="J53" s="30">
        <f t="shared" si="7"/>
        <v>1.5306867201224146</v>
      </c>
      <c r="K53" s="30">
        <f t="shared" si="7"/>
        <v>2.3058712301865336</v>
      </c>
      <c r="L53" s="30">
        <f t="shared" si="7"/>
        <v>1.5434166269762275</v>
      </c>
      <c r="M53" s="30">
        <f t="shared" si="7"/>
        <v>1.3720121611707066</v>
      </c>
      <c r="N53" s="30">
        <f t="shared" si="7"/>
        <v>1.347500427341122</v>
      </c>
      <c r="O53" s="30">
        <f t="shared" si="7"/>
        <v>1.4126702272800102</v>
      </c>
      <c r="P53" s="30">
        <f t="shared" si="7"/>
        <v>1.960276680078048</v>
      </c>
      <c r="Q53" s="30">
        <f t="shared" si="7"/>
        <v>1.9837608587263234</v>
      </c>
      <c r="R53" s="30">
        <f t="shared" si="7"/>
        <v>0.6597587301147589</v>
      </c>
      <c r="S53" s="30">
        <f t="shared" si="7"/>
        <v>0.8126622840674906</v>
      </c>
      <c r="T53" s="30">
        <f t="shared" si="7"/>
        <v>0.8251044483455081</v>
      </c>
      <c r="U53" s="30">
        <f t="shared" si="7"/>
        <v>0.9119902088546797</v>
      </c>
      <c r="V53" s="30">
        <f t="shared" si="7"/>
        <v>0.743503199205486</v>
      </c>
      <c r="W53" s="30">
        <f t="shared" si="7"/>
        <v>0.6374867494194785</v>
      </c>
      <c r="X53" s="30">
        <f t="shared" si="7"/>
        <v>0.8086362642291747</v>
      </c>
      <c r="Y53" s="30">
        <f t="shared" si="7"/>
        <v>1.1437112122573805</v>
      </c>
      <c r="Z53" s="30">
        <f t="shared" si="7"/>
        <v>0.48571407371976233</v>
      </c>
      <c r="AA53" s="30">
        <f t="shared" si="7"/>
        <v>0.3900337831429876</v>
      </c>
      <c r="AB53" s="30">
        <f t="shared" si="7"/>
        <v>0.684784428552024</v>
      </c>
      <c r="AC53" s="30">
        <f t="shared" si="7"/>
        <v>0.38771802336698624</v>
      </c>
    </row>
    <row r="54" spans="1:28" ht="15" customHeight="1">
      <c r="A54" s="18" t="s">
        <v>9</v>
      </c>
      <c r="B54" s="30">
        <f t="shared" si="7"/>
        <v>0</v>
      </c>
      <c r="C54" s="30">
        <f t="shared" si="7"/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/>
      <c r="Y54" s="30"/>
      <c r="Z54" s="30"/>
      <c r="AA54" s="30"/>
      <c r="AB54" s="30"/>
    </row>
    <row r="55" spans="1:29" ht="15" customHeight="1">
      <c r="A55" s="18" t="s">
        <v>16</v>
      </c>
      <c r="B55" s="30">
        <f t="shared" si="7"/>
        <v>72.90353853611245</v>
      </c>
      <c r="C55" s="30">
        <f t="shared" si="7"/>
        <v>54.722921914357684</v>
      </c>
      <c r="D55" s="30">
        <f t="shared" si="7"/>
        <v>45.41256775747841</v>
      </c>
      <c r="E55" s="30">
        <f t="shared" si="7"/>
        <v>52.89995687796464</v>
      </c>
      <c r="F55" s="30">
        <f t="shared" si="7"/>
        <v>61.00407220567677</v>
      </c>
      <c r="G55" s="30">
        <f t="shared" si="7"/>
        <v>56.83267537200122</v>
      </c>
      <c r="H55" s="30">
        <f t="shared" si="7"/>
        <v>73.57610778957005</v>
      </c>
      <c r="I55" s="30">
        <f t="shared" si="7"/>
        <v>70.63042754310014</v>
      </c>
      <c r="J55" s="30">
        <f t="shared" si="7"/>
        <v>68.09769012780052</v>
      </c>
      <c r="K55" s="30">
        <f t="shared" si="7"/>
        <v>73.25354615639223</v>
      </c>
      <c r="L55" s="30">
        <f t="shared" si="7"/>
        <v>74.93337552893327</v>
      </c>
      <c r="M55" s="30">
        <f t="shared" si="7"/>
        <v>73.06412590006289</v>
      </c>
      <c r="N55" s="30">
        <f t="shared" si="7"/>
        <v>69.22708435739467</v>
      </c>
      <c r="O55" s="30">
        <f t="shared" si="7"/>
        <v>64.89243148592917</v>
      </c>
      <c r="P55" s="30">
        <f t="shared" si="7"/>
        <v>66.44874337027365</v>
      </c>
      <c r="Q55" s="30">
        <f t="shared" si="7"/>
        <v>74.06562659161719</v>
      </c>
      <c r="R55" s="30">
        <f t="shared" si="7"/>
        <v>42.389003206655616</v>
      </c>
      <c r="S55" s="30">
        <f t="shared" si="7"/>
        <v>42.18169621204346</v>
      </c>
      <c r="T55" s="30">
        <f t="shared" si="7"/>
        <v>35.084625751624884</v>
      </c>
      <c r="U55" s="30">
        <f t="shared" si="7"/>
        <v>33.749973133052116</v>
      </c>
      <c r="V55" s="30">
        <f t="shared" si="7"/>
        <v>35.610740774171546</v>
      </c>
      <c r="W55" s="30">
        <f t="shared" si="7"/>
        <v>32.64397067866377</v>
      </c>
      <c r="X55" s="30">
        <f t="shared" si="7"/>
        <v>29.628754067648487</v>
      </c>
      <c r="Y55" s="30">
        <f t="shared" si="7"/>
        <v>29.05632393633133</v>
      </c>
      <c r="Z55" s="30">
        <f t="shared" si="7"/>
        <v>29.908945049883712</v>
      </c>
      <c r="AA55" s="30">
        <f t="shared" si="7"/>
        <v>30.516278057277795</v>
      </c>
      <c r="AB55" s="30">
        <f t="shared" si="7"/>
        <v>32.69609734357311</v>
      </c>
      <c r="AC55" s="30">
        <f t="shared" si="7"/>
        <v>28.66204791502093</v>
      </c>
    </row>
    <row r="56" spans="1:29" ht="15" customHeight="1">
      <c r="A56" s="18" t="s">
        <v>10</v>
      </c>
      <c r="B56" s="30">
        <f t="shared" si="7"/>
        <v>12.845370819195345</v>
      </c>
      <c r="C56" s="30">
        <f t="shared" si="7"/>
        <v>0</v>
      </c>
      <c r="D56" s="30">
        <f t="shared" si="7"/>
        <v>21.60208793414977</v>
      </c>
      <c r="E56" s="30">
        <f t="shared" si="7"/>
        <v>21.51789564467443</v>
      </c>
      <c r="F56" s="30">
        <f t="shared" si="7"/>
        <v>12.368565003342855</v>
      </c>
      <c r="G56" s="30">
        <f t="shared" si="7"/>
        <v>30.89887640449438</v>
      </c>
      <c r="H56" s="30">
        <f t="shared" si="7"/>
        <v>17.790428240409646</v>
      </c>
      <c r="I56" s="30">
        <f t="shared" si="7"/>
        <v>10.961395599047059</v>
      </c>
      <c r="J56" s="30">
        <f t="shared" si="7"/>
        <v>13.586920958982027</v>
      </c>
      <c r="K56" s="30">
        <f t="shared" si="7"/>
        <v>7.147822920718958</v>
      </c>
      <c r="L56" s="30">
        <f t="shared" si="7"/>
        <v>6.585737992875104</v>
      </c>
      <c r="M56" s="30">
        <f t="shared" si="7"/>
        <v>16.058863820336658</v>
      </c>
      <c r="N56" s="30">
        <f t="shared" si="7"/>
        <v>18.461547957275144</v>
      </c>
      <c r="O56" s="30">
        <f t="shared" si="7"/>
        <v>8.845769283126941</v>
      </c>
      <c r="P56" s="30">
        <f t="shared" si="7"/>
        <v>6.72776641387742</v>
      </c>
      <c r="Q56" s="30">
        <f t="shared" si="7"/>
        <v>7.441384114812709</v>
      </c>
      <c r="R56" s="30">
        <f t="shared" si="7"/>
        <v>3.065105031291584</v>
      </c>
      <c r="S56" s="30">
        <f t="shared" si="7"/>
        <v>4.419932346009019</v>
      </c>
      <c r="T56" s="30">
        <f t="shared" si="7"/>
        <v>0</v>
      </c>
      <c r="U56" s="30">
        <f t="shared" si="7"/>
        <v>0</v>
      </c>
      <c r="V56" s="30">
        <f t="shared" si="7"/>
        <v>2.0471771082955774</v>
      </c>
      <c r="W56" s="30">
        <f t="shared" si="7"/>
        <v>3.2252193229739055</v>
      </c>
      <c r="X56" s="30">
        <f t="shared" si="7"/>
        <v>1.568623013400446</v>
      </c>
      <c r="Y56" s="30">
        <f t="shared" si="7"/>
        <v>6.911675736696522</v>
      </c>
      <c r="Z56" s="30">
        <f t="shared" si="7"/>
        <v>7.564456371242755</v>
      </c>
      <c r="AA56" s="30">
        <f t="shared" si="7"/>
        <v>1.280196454249248</v>
      </c>
      <c r="AB56" s="30">
        <f t="shared" si="7"/>
        <v>0</v>
      </c>
      <c r="AC56" s="30">
        <f t="shared" si="7"/>
        <v>0.13293327718205253</v>
      </c>
    </row>
    <row r="57" spans="1:28" ht="15" customHeight="1">
      <c r="A57" s="18" t="s">
        <v>11</v>
      </c>
      <c r="B57" s="30">
        <f t="shared" si="7"/>
        <v>0</v>
      </c>
      <c r="C57" s="30">
        <f t="shared" si="7"/>
        <v>0</v>
      </c>
      <c r="D57" s="30">
        <f t="shared" si="7"/>
        <v>0</v>
      </c>
      <c r="E57" s="30">
        <f t="shared" si="7"/>
        <v>0</v>
      </c>
      <c r="F57" s="30">
        <f t="shared" si="7"/>
        <v>0</v>
      </c>
      <c r="G57" s="30">
        <f t="shared" si="7"/>
        <v>0</v>
      </c>
      <c r="H57" s="30">
        <f t="shared" si="7"/>
        <v>0</v>
      </c>
      <c r="I57" s="30">
        <f t="shared" si="7"/>
        <v>0</v>
      </c>
      <c r="J57" s="30">
        <f t="shared" si="7"/>
        <v>0</v>
      </c>
      <c r="K57" s="30">
        <f t="shared" si="7"/>
        <v>7.020191316898222</v>
      </c>
      <c r="L57" s="30">
        <f t="shared" si="7"/>
        <v>8.716374009867286</v>
      </c>
      <c r="M57" s="30">
        <f t="shared" si="7"/>
        <v>4.900069216517751</v>
      </c>
      <c r="N57" s="30">
        <f t="shared" si="7"/>
        <v>3.9616107939938043</v>
      </c>
      <c r="O57" s="30">
        <f t="shared" si="7"/>
        <v>19.277033236411423</v>
      </c>
      <c r="P57" s="30">
        <f t="shared" si="7"/>
        <v>18.880772834649896</v>
      </c>
      <c r="Q57" s="30">
        <f t="shared" si="7"/>
        <v>7.429746418630769</v>
      </c>
      <c r="R57" s="30">
        <f t="shared" si="7"/>
        <v>0</v>
      </c>
      <c r="S57" s="30">
        <f t="shared" si="7"/>
        <v>0</v>
      </c>
      <c r="T57" s="30">
        <f t="shared" si="7"/>
        <v>0</v>
      </c>
      <c r="U57" s="30">
        <f t="shared" si="7"/>
        <v>0</v>
      </c>
      <c r="V57" s="30">
        <f t="shared" si="7"/>
        <v>0</v>
      </c>
      <c r="W57" s="30">
        <f t="shared" si="7"/>
        <v>0</v>
      </c>
      <c r="X57" s="30"/>
      <c r="Y57" s="30"/>
      <c r="Z57" s="30"/>
      <c r="AA57" s="30"/>
      <c r="AB57" s="30"/>
    </row>
    <row r="58" spans="1:29" ht="15" customHeight="1">
      <c r="A58" s="18" t="s">
        <v>12</v>
      </c>
      <c r="B58" s="30">
        <f t="shared" si="7"/>
        <v>0</v>
      </c>
      <c r="C58" s="30">
        <f t="shared" si="7"/>
        <v>0</v>
      </c>
      <c r="D58" s="30">
        <f t="shared" si="7"/>
        <v>0</v>
      </c>
      <c r="E58" s="30">
        <f t="shared" si="7"/>
        <v>0</v>
      </c>
      <c r="F58" s="30">
        <f t="shared" si="7"/>
        <v>0</v>
      </c>
      <c r="G58" s="30">
        <f t="shared" si="7"/>
        <v>0</v>
      </c>
      <c r="H58" s="30">
        <f t="shared" si="7"/>
        <v>0</v>
      </c>
      <c r="I58" s="30">
        <f t="shared" si="7"/>
        <v>0</v>
      </c>
      <c r="J58" s="30">
        <f t="shared" si="7"/>
        <v>0</v>
      </c>
      <c r="K58" s="30">
        <f t="shared" si="7"/>
        <v>0</v>
      </c>
      <c r="L58" s="30">
        <f t="shared" si="7"/>
        <v>0</v>
      </c>
      <c r="M58" s="30">
        <f t="shared" si="7"/>
        <v>0</v>
      </c>
      <c r="N58" s="30">
        <f t="shared" si="7"/>
        <v>0</v>
      </c>
      <c r="O58" s="30">
        <f t="shared" si="7"/>
        <v>0</v>
      </c>
      <c r="P58" s="30">
        <f t="shared" si="7"/>
        <v>0</v>
      </c>
      <c r="Q58" s="30">
        <f t="shared" si="7"/>
        <v>0</v>
      </c>
      <c r="R58" s="30">
        <f t="shared" si="7"/>
        <v>48.79866136950581</v>
      </c>
      <c r="S58" s="30">
        <f t="shared" si="7"/>
        <v>46.04188071098615</v>
      </c>
      <c r="T58" s="30">
        <f t="shared" si="7"/>
        <v>56.84118328091308</v>
      </c>
      <c r="U58" s="30">
        <f t="shared" si="7"/>
        <v>56.57437131084123</v>
      </c>
      <c r="V58" s="30">
        <f t="shared" si="7"/>
        <v>55.42626959581079</v>
      </c>
      <c r="W58" s="30">
        <f t="shared" si="7"/>
        <v>59.47288420655723</v>
      </c>
      <c r="X58" s="30">
        <f t="shared" si="7"/>
        <v>63.68665459061099</v>
      </c>
      <c r="Y58" s="30">
        <f t="shared" si="7"/>
        <v>58.229958207557175</v>
      </c>
      <c r="Z58" s="30">
        <f t="shared" si="7"/>
        <v>57.708275535343375</v>
      </c>
      <c r="AA58" s="30">
        <f t="shared" si="7"/>
        <v>63.29669640882627</v>
      </c>
      <c r="AB58" s="30">
        <f t="shared" si="7"/>
        <v>60.29085590306753</v>
      </c>
      <c r="AC58" s="30">
        <f t="shared" si="7"/>
        <v>62.06639625092082</v>
      </c>
    </row>
    <row r="59" spans="1:29" ht="15" customHeight="1">
      <c r="A59" s="18" t="s">
        <v>13</v>
      </c>
      <c r="B59" s="30">
        <f t="shared" si="7"/>
        <v>0</v>
      </c>
      <c r="C59" s="30">
        <f t="shared" si="7"/>
        <v>0</v>
      </c>
      <c r="D59" s="30">
        <f t="shared" si="7"/>
        <v>0</v>
      </c>
      <c r="E59" s="30">
        <f t="shared" si="7"/>
        <v>6.770159551530833</v>
      </c>
      <c r="F59" s="30">
        <f t="shared" si="7"/>
        <v>7.427216920926274</v>
      </c>
      <c r="G59" s="30">
        <f t="shared" si="7"/>
        <v>5.807774066201032</v>
      </c>
      <c r="H59" s="30">
        <f t="shared" si="7"/>
        <v>0</v>
      </c>
      <c r="I59" s="30">
        <f t="shared" si="7"/>
        <v>5.711248302892128</v>
      </c>
      <c r="J59" s="30">
        <f t="shared" si="7"/>
        <v>6.327106896395512</v>
      </c>
      <c r="K59" s="30">
        <f t="shared" si="7"/>
        <v>0</v>
      </c>
      <c r="L59" s="30">
        <f t="shared" si="7"/>
        <v>0</v>
      </c>
      <c r="M59" s="30">
        <f t="shared" si="7"/>
        <v>0</v>
      </c>
      <c r="N59" s="30">
        <f t="shared" si="7"/>
        <v>0</v>
      </c>
      <c r="O59" s="30">
        <f t="shared" si="7"/>
        <v>0</v>
      </c>
      <c r="P59" s="30">
        <f t="shared" si="7"/>
        <v>0</v>
      </c>
      <c r="Q59" s="30">
        <f aca="true" t="shared" si="8" ref="Q59:AC59">Q17/Q$7*100</f>
        <v>0</v>
      </c>
      <c r="R59" s="30">
        <f t="shared" si="8"/>
        <v>0</v>
      </c>
      <c r="S59" s="30">
        <f t="shared" si="8"/>
        <v>0</v>
      </c>
      <c r="T59" s="30">
        <f t="shared" si="8"/>
        <v>2.823608203431186</v>
      </c>
      <c r="U59" s="30">
        <f t="shared" si="8"/>
        <v>4.670945151520253</v>
      </c>
      <c r="V59" s="30">
        <f t="shared" si="8"/>
        <v>0.16852849183640967</v>
      </c>
      <c r="W59" s="30">
        <f t="shared" si="8"/>
        <v>0</v>
      </c>
      <c r="X59" s="30">
        <f t="shared" si="8"/>
        <v>0.06462903826426566</v>
      </c>
      <c r="Y59" s="30"/>
      <c r="Z59" s="30"/>
      <c r="AA59" s="30">
        <f t="shared" si="8"/>
        <v>0.2558884387633202</v>
      </c>
      <c r="AB59" s="30">
        <f t="shared" si="8"/>
        <v>0.2818483616879068</v>
      </c>
      <c r="AC59" s="30">
        <f t="shared" si="8"/>
        <v>0.1056328175819423</v>
      </c>
    </row>
    <row r="60" spans="1:29" ht="15" customHeight="1">
      <c r="A60" s="18" t="s">
        <v>14</v>
      </c>
      <c r="B60" s="30">
        <f aca="true" t="shared" si="9" ref="B60:AC60">B18/B$7*100</f>
        <v>1.3087736306349975</v>
      </c>
      <c r="C60" s="30">
        <f t="shared" si="9"/>
        <v>0.3778337531486146</v>
      </c>
      <c r="D60" s="30">
        <f t="shared" si="9"/>
        <v>0.3011443485243927</v>
      </c>
      <c r="E60" s="30">
        <f t="shared" si="9"/>
        <v>0</v>
      </c>
      <c r="F60" s="30">
        <f t="shared" si="9"/>
        <v>0.24311675682246398</v>
      </c>
      <c r="G60" s="30">
        <f t="shared" si="9"/>
        <v>0.20498026116003645</v>
      </c>
      <c r="H60" s="30">
        <f t="shared" si="9"/>
        <v>0</v>
      </c>
      <c r="I60" s="30">
        <f t="shared" si="9"/>
        <v>0</v>
      </c>
      <c r="J60" s="30">
        <f t="shared" si="9"/>
        <v>0</v>
      </c>
      <c r="K60" s="30">
        <f t="shared" si="9"/>
        <v>0</v>
      </c>
      <c r="L60" s="30">
        <f t="shared" si="9"/>
        <v>0</v>
      </c>
      <c r="M60" s="30">
        <f t="shared" si="9"/>
        <v>0</v>
      </c>
      <c r="N60" s="30">
        <f t="shared" si="9"/>
        <v>0</v>
      </c>
      <c r="O60" s="30">
        <f t="shared" si="9"/>
        <v>0</v>
      </c>
      <c r="P60" s="30">
        <f t="shared" si="9"/>
        <v>0</v>
      </c>
      <c r="Q60" s="30">
        <f t="shared" si="9"/>
        <v>0</v>
      </c>
      <c r="R60" s="30">
        <f t="shared" si="9"/>
        <v>0.07821241890237006</v>
      </c>
      <c r="S60" s="30">
        <f t="shared" si="9"/>
        <v>1.9790819066892607</v>
      </c>
      <c r="T60" s="30">
        <f t="shared" si="9"/>
        <v>0.5480656349014833</v>
      </c>
      <c r="U60" s="30">
        <f t="shared" si="9"/>
        <v>0</v>
      </c>
      <c r="V60" s="30">
        <f t="shared" si="9"/>
        <v>0</v>
      </c>
      <c r="W60" s="30">
        <f t="shared" si="9"/>
        <v>0</v>
      </c>
      <c r="X60" s="30"/>
      <c r="Y60" s="30"/>
      <c r="Z60" s="30"/>
      <c r="AA60" s="30"/>
      <c r="AB60" s="30"/>
      <c r="AC60" s="30">
        <f t="shared" si="9"/>
        <v>3.240194922090214</v>
      </c>
    </row>
    <row r="61" spans="1:28" ht="15" customHeight="1">
      <c r="A61" s="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2"/>
    </row>
    <row r="62" spans="1:29" s="29" customFormat="1" ht="15" customHeight="1">
      <c r="A62" s="8" t="s">
        <v>20</v>
      </c>
      <c r="B62" s="28">
        <f>SUM(B63:B75)</f>
        <v>100</v>
      </c>
      <c r="C62" s="28">
        <f aca="true" t="shared" si="10" ref="C62:S62">SUM(C63:C75)</f>
        <v>100.00000000000001</v>
      </c>
      <c r="D62" s="28">
        <f t="shared" si="10"/>
        <v>100</v>
      </c>
      <c r="E62" s="28">
        <f t="shared" si="10"/>
        <v>100.00000000000001</v>
      </c>
      <c r="F62" s="28">
        <f t="shared" si="10"/>
        <v>99.99999999999999</v>
      </c>
      <c r="G62" s="28">
        <f t="shared" si="10"/>
        <v>100</v>
      </c>
      <c r="H62" s="28">
        <f t="shared" si="10"/>
        <v>100</v>
      </c>
      <c r="I62" s="28">
        <f t="shared" si="10"/>
        <v>99.99999999999999</v>
      </c>
      <c r="J62" s="28">
        <f t="shared" si="10"/>
        <v>99.99999999999999</v>
      </c>
      <c r="K62" s="28">
        <f t="shared" si="10"/>
        <v>100.00000000000001</v>
      </c>
      <c r="L62" s="28">
        <f t="shared" si="10"/>
        <v>100</v>
      </c>
      <c r="M62" s="28">
        <f t="shared" si="10"/>
        <v>100.00000000000001</v>
      </c>
      <c r="N62" s="28">
        <f t="shared" si="10"/>
        <v>100.00000000000001</v>
      </c>
      <c r="O62" s="28">
        <f t="shared" si="10"/>
        <v>100.00000000000001</v>
      </c>
      <c r="P62" s="28">
        <f t="shared" si="10"/>
        <v>99.99999999999999</v>
      </c>
      <c r="Q62" s="28">
        <f t="shared" si="10"/>
        <v>100</v>
      </c>
      <c r="R62" s="28">
        <f t="shared" si="10"/>
        <v>100.00000000000001</v>
      </c>
      <c r="S62" s="28">
        <f t="shared" si="10"/>
        <v>100</v>
      </c>
      <c r="T62" s="28">
        <f>SUM(T63:T77)</f>
        <v>100</v>
      </c>
      <c r="U62" s="28">
        <f>SUM(U63:U77)</f>
        <v>99.99999999999999</v>
      </c>
      <c r="V62" s="28">
        <f>SUM(V63:V77)</f>
        <v>99.99999999999999</v>
      </c>
      <c r="W62" s="28">
        <f>SUM(W63:W77)</f>
        <v>100</v>
      </c>
      <c r="X62" s="28">
        <f aca="true" t="shared" si="11" ref="X62:AC62">X63+X67+X70+X73+X74+X75+X76+X77</f>
        <v>100.00000000000001</v>
      </c>
      <c r="Y62" s="28">
        <f t="shared" si="11"/>
        <v>100</v>
      </c>
      <c r="Z62" s="28">
        <f t="shared" si="11"/>
        <v>99.99999999999999</v>
      </c>
      <c r="AA62" s="28">
        <f t="shared" si="11"/>
        <v>99.99999999999999</v>
      </c>
      <c r="AB62" s="28">
        <f>AB63+AB67+AB70+AB73+AB74+AB75+AB76+AB77</f>
        <v>100</v>
      </c>
      <c r="AC62" s="28">
        <f t="shared" si="11"/>
        <v>100</v>
      </c>
    </row>
    <row r="63" spans="1:29" ht="15" customHeight="1">
      <c r="A63" s="18" t="s">
        <v>27</v>
      </c>
      <c r="B63" s="30">
        <f aca="true" t="shared" si="12" ref="B63:AC72">B21/B$20*100</f>
        <v>39.16626272418808</v>
      </c>
      <c r="C63" s="30">
        <f t="shared" si="12"/>
        <v>48.92947103274559</v>
      </c>
      <c r="D63" s="30">
        <f t="shared" si="12"/>
        <v>61.011845011041956</v>
      </c>
      <c r="E63" s="30">
        <f t="shared" si="12"/>
        <v>58.8723587753342</v>
      </c>
      <c r="F63" s="30">
        <f t="shared" si="12"/>
        <v>41.03810855163192</v>
      </c>
      <c r="G63" s="30">
        <f t="shared" si="12"/>
        <v>38.839963559064685</v>
      </c>
      <c r="H63" s="30">
        <f t="shared" si="12"/>
        <v>52.67900563549504</v>
      </c>
      <c r="I63" s="30">
        <f t="shared" si="12"/>
        <v>46.037093014319744</v>
      </c>
      <c r="J63" s="30">
        <f t="shared" si="12"/>
        <v>41.21428104032335</v>
      </c>
      <c r="K63" s="30">
        <f t="shared" si="12"/>
        <v>46.56899581561197</v>
      </c>
      <c r="L63" s="30">
        <f t="shared" si="12"/>
        <v>43.338814010011504</v>
      </c>
      <c r="M63" s="30">
        <f t="shared" si="12"/>
        <v>47.3807131289896</v>
      </c>
      <c r="N63" s="30">
        <f t="shared" si="12"/>
        <v>54.525965708150316</v>
      </c>
      <c r="O63" s="30">
        <f t="shared" si="12"/>
        <v>51.18946995176961</v>
      </c>
      <c r="P63" s="30">
        <f t="shared" si="12"/>
        <v>50.01666381299874</v>
      </c>
      <c r="Q63" s="30">
        <f t="shared" si="12"/>
        <v>50.374028627265986</v>
      </c>
      <c r="R63" s="30">
        <f t="shared" si="12"/>
        <v>23.69926983327722</v>
      </c>
      <c r="S63" s="30">
        <f t="shared" si="12"/>
        <v>24.485550291171446</v>
      </c>
      <c r="T63" s="30">
        <f t="shared" si="12"/>
        <v>17.48332942596224</v>
      </c>
      <c r="U63" s="30">
        <f t="shared" si="12"/>
        <v>20.56632417424734</v>
      </c>
      <c r="V63" s="30">
        <f t="shared" si="12"/>
        <v>20.905989180308953</v>
      </c>
      <c r="W63" s="30">
        <f t="shared" si="12"/>
        <v>20.549066597751235</v>
      </c>
      <c r="X63" s="30">
        <f t="shared" si="12"/>
        <v>22.481115155207316</v>
      </c>
      <c r="Y63" s="30">
        <f t="shared" si="12"/>
        <v>20.816712406038107</v>
      </c>
      <c r="Z63" s="30">
        <f t="shared" si="12"/>
        <v>21.50406608124759</v>
      </c>
      <c r="AA63" s="30">
        <f t="shared" si="12"/>
        <v>20.056344841570006</v>
      </c>
      <c r="AB63" s="30">
        <f t="shared" si="12"/>
        <v>20.802632955899693</v>
      </c>
      <c r="AC63" s="30">
        <f t="shared" si="12"/>
        <v>19.167214518181456</v>
      </c>
    </row>
    <row r="64" spans="1:29" ht="15" customHeight="1">
      <c r="A64" s="19" t="s">
        <v>24</v>
      </c>
      <c r="B64" s="30">
        <f t="shared" si="12"/>
        <v>0</v>
      </c>
      <c r="C64" s="30">
        <f t="shared" si="12"/>
        <v>0</v>
      </c>
      <c r="D64" s="30">
        <f t="shared" si="12"/>
        <v>0</v>
      </c>
      <c r="E64" s="30">
        <f t="shared" si="12"/>
        <v>0</v>
      </c>
      <c r="F64" s="30">
        <f t="shared" si="12"/>
        <v>0</v>
      </c>
      <c r="G64" s="30">
        <f t="shared" si="12"/>
        <v>0</v>
      </c>
      <c r="H64" s="30">
        <f t="shared" si="12"/>
        <v>0</v>
      </c>
      <c r="I64" s="30">
        <f t="shared" si="12"/>
        <v>0</v>
      </c>
      <c r="J64" s="30">
        <f t="shared" si="12"/>
        <v>0</v>
      </c>
      <c r="K64" s="30">
        <f t="shared" si="12"/>
        <v>0</v>
      </c>
      <c r="L64" s="30">
        <f t="shared" si="12"/>
        <v>0</v>
      </c>
      <c r="M64" s="30">
        <f t="shared" si="12"/>
        <v>0</v>
      </c>
      <c r="N64" s="30">
        <f t="shared" si="12"/>
        <v>0</v>
      </c>
      <c r="O64" s="30">
        <f t="shared" si="12"/>
        <v>0</v>
      </c>
      <c r="P64" s="30">
        <f t="shared" si="12"/>
        <v>0</v>
      </c>
      <c r="Q64" s="30">
        <f t="shared" si="12"/>
        <v>0</v>
      </c>
      <c r="R64" s="30">
        <f t="shared" si="12"/>
        <v>0</v>
      </c>
      <c r="S64" s="30">
        <f t="shared" si="12"/>
        <v>0</v>
      </c>
      <c r="T64" s="30">
        <f t="shared" si="12"/>
        <v>0</v>
      </c>
      <c r="U64" s="30">
        <f t="shared" si="12"/>
        <v>0</v>
      </c>
      <c r="V64" s="30">
        <f t="shared" si="12"/>
        <v>0</v>
      </c>
      <c r="W64" s="30">
        <f t="shared" si="12"/>
        <v>0</v>
      </c>
      <c r="X64" s="30">
        <f t="shared" si="12"/>
        <v>19.05830158754711</v>
      </c>
      <c r="Y64" s="30">
        <f t="shared" si="12"/>
        <v>17.58852050194662</v>
      </c>
      <c r="Z64" s="30">
        <f t="shared" si="12"/>
        <v>18.589238203598192</v>
      </c>
      <c r="AA64" s="30">
        <f t="shared" si="12"/>
        <v>17.440361994352312</v>
      </c>
      <c r="AB64" s="30">
        <f t="shared" si="12"/>
        <v>17.53912868346039</v>
      </c>
      <c r="AC64" s="30">
        <f t="shared" si="12"/>
        <v>16.401968476853146</v>
      </c>
    </row>
    <row r="65" spans="1:29" ht="15" customHeight="1">
      <c r="A65" s="19" t="s">
        <v>25</v>
      </c>
      <c r="B65" s="30">
        <f t="shared" si="12"/>
        <v>0</v>
      </c>
      <c r="C65" s="30">
        <f t="shared" si="12"/>
        <v>0</v>
      </c>
      <c r="D65" s="30">
        <f t="shared" si="12"/>
        <v>0</v>
      </c>
      <c r="E65" s="30">
        <f t="shared" si="12"/>
        <v>0</v>
      </c>
      <c r="F65" s="30">
        <f t="shared" si="12"/>
        <v>0</v>
      </c>
      <c r="G65" s="30">
        <f t="shared" si="12"/>
        <v>0</v>
      </c>
      <c r="H65" s="30">
        <f t="shared" si="12"/>
        <v>0</v>
      </c>
      <c r="I65" s="30">
        <f t="shared" si="12"/>
        <v>0</v>
      </c>
      <c r="J65" s="30">
        <f t="shared" si="12"/>
        <v>0</v>
      </c>
      <c r="K65" s="30">
        <f t="shared" si="12"/>
        <v>0</v>
      </c>
      <c r="L65" s="30">
        <f t="shared" si="12"/>
        <v>0</v>
      </c>
      <c r="M65" s="30">
        <f t="shared" si="12"/>
        <v>0</v>
      </c>
      <c r="N65" s="30">
        <f t="shared" si="12"/>
        <v>0</v>
      </c>
      <c r="O65" s="30">
        <f t="shared" si="12"/>
        <v>0</v>
      </c>
      <c r="P65" s="30">
        <f t="shared" si="12"/>
        <v>0</v>
      </c>
      <c r="Q65" s="30">
        <f t="shared" si="12"/>
        <v>0</v>
      </c>
      <c r="R65" s="30">
        <f t="shared" si="12"/>
        <v>0</v>
      </c>
      <c r="S65" s="30">
        <f t="shared" si="12"/>
        <v>0</v>
      </c>
      <c r="T65" s="30">
        <f t="shared" si="12"/>
        <v>0</v>
      </c>
      <c r="U65" s="30">
        <f t="shared" si="12"/>
        <v>0</v>
      </c>
      <c r="V65" s="30">
        <f t="shared" si="12"/>
        <v>0</v>
      </c>
      <c r="W65" s="30">
        <f t="shared" si="12"/>
        <v>0</v>
      </c>
      <c r="X65" s="30">
        <f t="shared" si="12"/>
        <v>0.840784000477067</v>
      </c>
      <c r="Y65" s="30">
        <f t="shared" si="12"/>
        <v>0.9374650698228006</v>
      </c>
      <c r="Z65" s="30">
        <f t="shared" si="12"/>
        <v>0.6908610528328032</v>
      </c>
      <c r="AA65" s="30">
        <f t="shared" si="12"/>
        <v>0.7136700610637446</v>
      </c>
      <c r="AB65" s="30">
        <f t="shared" si="12"/>
        <v>1.0147214459121952</v>
      </c>
      <c r="AC65" s="30">
        <f t="shared" si="12"/>
        <v>0.7147346966311701</v>
      </c>
    </row>
    <row r="66" spans="1:29" ht="15" customHeight="1">
      <c r="A66" s="19" t="s">
        <v>26</v>
      </c>
      <c r="B66" s="30">
        <f t="shared" si="12"/>
        <v>0</v>
      </c>
      <c r="C66" s="30">
        <f t="shared" si="12"/>
        <v>0</v>
      </c>
      <c r="D66" s="30">
        <f t="shared" si="12"/>
        <v>0</v>
      </c>
      <c r="E66" s="30">
        <f t="shared" si="12"/>
        <v>0</v>
      </c>
      <c r="F66" s="30">
        <f t="shared" si="12"/>
        <v>0</v>
      </c>
      <c r="G66" s="30">
        <f t="shared" si="12"/>
        <v>0</v>
      </c>
      <c r="H66" s="30">
        <f t="shared" si="12"/>
        <v>0</v>
      </c>
      <c r="I66" s="30">
        <f t="shared" si="12"/>
        <v>0</v>
      </c>
      <c r="J66" s="30">
        <f t="shared" si="12"/>
        <v>0</v>
      </c>
      <c r="K66" s="30">
        <f t="shared" si="12"/>
        <v>0</v>
      </c>
      <c r="L66" s="30">
        <f t="shared" si="12"/>
        <v>0</v>
      </c>
      <c r="M66" s="30">
        <f t="shared" si="12"/>
        <v>0</v>
      </c>
      <c r="N66" s="30">
        <f t="shared" si="12"/>
        <v>0</v>
      </c>
      <c r="O66" s="30">
        <f t="shared" si="12"/>
        <v>0</v>
      </c>
      <c r="P66" s="30">
        <f t="shared" si="12"/>
        <v>0</v>
      </c>
      <c r="Q66" s="30">
        <f t="shared" si="12"/>
        <v>0</v>
      </c>
      <c r="R66" s="30">
        <f t="shared" si="12"/>
        <v>0</v>
      </c>
      <c r="S66" s="30">
        <f t="shared" si="12"/>
        <v>0</v>
      </c>
      <c r="T66" s="30">
        <f t="shared" si="12"/>
        <v>0</v>
      </c>
      <c r="U66" s="30">
        <f t="shared" si="12"/>
        <v>0</v>
      </c>
      <c r="V66" s="30">
        <f t="shared" si="12"/>
        <v>0</v>
      </c>
      <c r="W66" s="30">
        <f t="shared" si="12"/>
        <v>0</v>
      </c>
      <c r="X66" s="30">
        <f t="shared" si="12"/>
        <v>2.5820295671831377</v>
      </c>
      <c r="Y66" s="30">
        <f t="shared" si="12"/>
        <v>2.290726834268688</v>
      </c>
      <c r="Z66" s="30">
        <f t="shared" si="12"/>
        <v>2.2239668248165945</v>
      </c>
      <c r="AA66" s="30">
        <f t="shared" si="12"/>
        <v>1.9023127861539475</v>
      </c>
      <c r="AB66" s="30">
        <f t="shared" si="12"/>
        <v>2.2487828265271097</v>
      </c>
      <c r="AC66" s="30">
        <f t="shared" si="12"/>
        <v>2.0505113446971395</v>
      </c>
    </row>
    <row r="67" spans="1:29" ht="15" customHeight="1">
      <c r="A67" s="18" t="s">
        <v>17</v>
      </c>
      <c r="B67" s="30">
        <f t="shared" si="12"/>
        <v>4.992729035385361</v>
      </c>
      <c r="C67" s="30">
        <f t="shared" si="12"/>
        <v>22.0088161209068</v>
      </c>
      <c r="D67" s="30">
        <f t="shared" si="12"/>
        <v>16.101184501104196</v>
      </c>
      <c r="E67" s="30">
        <f t="shared" si="12"/>
        <v>15.308322552824494</v>
      </c>
      <c r="F67" s="30">
        <f t="shared" si="12"/>
        <v>28.566218926639518</v>
      </c>
      <c r="G67" s="30">
        <f t="shared" si="12"/>
        <v>18.474795019738842</v>
      </c>
      <c r="H67" s="30">
        <f t="shared" si="12"/>
        <v>20.716880739193865</v>
      </c>
      <c r="I67" s="30">
        <f t="shared" si="12"/>
        <v>14.940953454415043</v>
      </c>
      <c r="J67" s="30">
        <f t="shared" si="12"/>
        <v>28.29933205482486</v>
      </c>
      <c r="K67" s="30">
        <f t="shared" si="12"/>
        <v>18.87844781881022</v>
      </c>
      <c r="L67" s="30">
        <f t="shared" si="12"/>
        <v>17.637711525421146</v>
      </c>
      <c r="M67" s="30">
        <f t="shared" si="12"/>
        <v>21.00419946819671</v>
      </c>
      <c r="N67" s="30">
        <f t="shared" si="12"/>
        <v>13.106485690286492</v>
      </c>
      <c r="O67" s="30">
        <f t="shared" si="12"/>
        <v>20.883043022323015</v>
      </c>
      <c r="P67" s="30">
        <f t="shared" si="12"/>
        <v>17.458105341342893</v>
      </c>
      <c r="Q67" s="30">
        <f t="shared" si="12"/>
        <v>5.421362752508408</v>
      </c>
      <c r="R67" s="30">
        <f t="shared" si="12"/>
        <v>4.856544606335484</v>
      </c>
      <c r="S67" s="30">
        <f t="shared" si="12"/>
        <v>6.51923947594224</v>
      </c>
      <c r="T67" s="30">
        <f t="shared" si="12"/>
        <v>4.157138032569085</v>
      </c>
      <c r="U67" s="30">
        <f t="shared" si="12"/>
        <v>5.114587333785645</v>
      </c>
      <c r="V67" s="30">
        <f t="shared" si="12"/>
        <v>7.938087866346299</v>
      </c>
      <c r="W67" s="30">
        <f t="shared" si="12"/>
        <v>6.37801598946925</v>
      </c>
      <c r="X67" s="30">
        <f>X25/X$20*100</f>
        <v>4.455257926967848</v>
      </c>
      <c r="Y67" s="30">
        <f>Y25/Y$20*100</f>
        <v>8.060472702013609</v>
      </c>
      <c r="Z67" s="30">
        <f>Z25/Z$20*100</f>
        <v>6.267354177149108</v>
      </c>
      <c r="AA67" s="30">
        <f>AA25/AA$20*100</f>
        <v>6.27684109478165</v>
      </c>
      <c r="AB67" s="30">
        <f t="shared" si="12"/>
        <v>7.932747412132997</v>
      </c>
      <c r="AC67" s="30">
        <f t="shared" si="12"/>
        <v>9.38593505475358</v>
      </c>
    </row>
    <row r="68" spans="1:29" ht="15" customHeight="1">
      <c r="A68" s="20" t="s">
        <v>31</v>
      </c>
      <c r="B68" s="30">
        <f t="shared" si="12"/>
        <v>0</v>
      </c>
      <c r="C68" s="30">
        <f t="shared" si="12"/>
        <v>0</v>
      </c>
      <c r="D68" s="30">
        <f t="shared" si="12"/>
        <v>0</v>
      </c>
      <c r="E68" s="30">
        <f t="shared" si="12"/>
        <v>0</v>
      </c>
      <c r="F68" s="30">
        <f t="shared" si="12"/>
        <v>0</v>
      </c>
      <c r="G68" s="30">
        <f t="shared" si="12"/>
        <v>0</v>
      </c>
      <c r="H68" s="30">
        <f t="shared" si="12"/>
        <v>0</v>
      </c>
      <c r="I68" s="30">
        <f t="shared" si="12"/>
        <v>0</v>
      </c>
      <c r="J68" s="30">
        <f t="shared" si="12"/>
        <v>0</v>
      </c>
      <c r="K68" s="30">
        <f t="shared" si="12"/>
        <v>0</v>
      </c>
      <c r="L68" s="30">
        <f t="shared" si="12"/>
        <v>0</v>
      </c>
      <c r="M68" s="30">
        <f t="shared" si="12"/>
        <v>0</v>
      </c>
      <c r="N68" s="30">
        <f t="shared" si="12"/>
        <v>0</v>
      </c>
      <c r="O68" s="30">
        <f t="shared" si="12"/>
        <v>0</v>
      </c>
      <c r="P68" s="30">
        <f t="shared" si="12"/>
        <v>0</v>
      </c>
      <c r="Q68" s="30">
        <f t="shared" si="12"/>
        <v>0</v>
      </c>
      <c r="R68" s="30">
        <f t="shared" si="12"/>
        <v>0</v>
      </c>
      <c r="S68" s="30">
        <f t="shared" si="12"/>
        <v>0</v>
      </c>
      <c r="T68" s="30">
        <f t="shared" si="12"/>
        <v>0</v>
      </c>
      <c r="U68" s="30">
        <f t="shared" si="12"/>
        <v>0</v>
      </c>
      <c r="V68" s="30">
        <f t="shared" si="12"/>
        <v>0</v>
      </c>
      <c r="W68" s="30">
        <f t="shared" si="12"/>
        <v>0</v>
      </c>
      <c r="X68" s="30">
        <f t="shared" si="12"/>
        <v>0.2420751990217023</v>
      </c>
      <c r="Y68" s="30">
        <f t="shared" si="12"/>
        <v>0.2983764151684796</v>
      </c>
      <c r="Z68" s="30">
        <f t="shared" si="12"/>
        <v>0.36059245261064166</v>
      </c>
      <c r="AA68" s="30">
        <f t="shared" si="12"/>
        <v>0.1605283734398356</v>
      </c>
      <c r="AB68" s="30">
        <f t="shared" si="12"/>
        <v>0.39400314973490075</v>
      </c>
      <c r="AC68" s="30">
        <f t="shared" si="12"/>
        <v>0.3682386366091098</v>
      </c>
    </row>
    <row r="69" spans="1:29" ht="15" customHeight="1">
      <c r="A69" s="20" t="s">
        <v>28</v>
      </c>
      <c r="B69" s="30">
        <f t="shared" si="12"/>
        <v>0</v>
      </c>
      <c r="C69" s="30">
        <f t="shared" si="12"/>
        <v>0</v>
      </c>
      <c r="D69" s="30">
        <f t="shared" si="12"/>
        <v>0</v>
      </c>
      <c r="E69" s="30">
        <f t="shared" si="12"/>
        <v>0</v>
      </c>
      <c r="F69" s="30">
        <f t="shared" si="12"/>
        <v>0</v>
      </c>
      <c r="G69" s="30">
        <f t="shared" si="12"/>
        <v>0</v>
      </c>
      <c r="H69" s="30">
        <f t="shared" si="12"/>
        <v>0</v>
      </c>
      <c r="I69" s="30">
        <f t="shared" si="12"/>
        <v>0</v>
      </c>
      <c r="J69" s="30">
        <f t="shared" si="12"/>
        <v>0</v>
      </c>
      <c r="K69" s="30">
        <f t="shared" si="12"/>
        <v>0</v>
      </c>
      <c r="L69" s="30">
        <f t="shared" si="12"/>
        <v>0</v>
      </c>
      <c r="M69" s="30">
        <f t="shared" si="12"/>
        <v>0</v>
      </c>
      <c r="N69" s="30">
        <f t="shared" si="12"/>
        <v>0</v>
      </c>
      <c r="O69" s="30">
        <f t="shared" si="12"/>
        <v>0</v>
      </c>
      <c r="P69" s="30">
        <f t="shared" si="12"/>
        <v>0</v>
      </c>
      <c r="Q69" s="30">
        <f t="shared" si="12"/>
        <v>0</v>
      </c>
      <c r="R69" s="30">
        <f t="shared" si="12"/>
        <v>0</v>
      </c>
      <c r="S69" s="30">
        <f t="shared" si="12"/>
        <v>0</v>
      </c>
      <c r="T69" s="30">
        <f t="shared" si="12"/>
        <v>0</v>
      </c>
      <c r="U69" s="30">
        <f t="shared" si="12"/>
        <v>0</v>
      </c>
      <c r="V69" s="30">
        <f t="shared" si="12"/>
        <v>0</v>
      </c>
      <c r="W69" s="30">
        <f t="shared" si="12"/>
        <v>0</v>
      </c>
      <c r="X69" s="30">
        <f t="shared" si="12"/>
        <v>4.213182727946146</v>
      </c>
      <c r="Y69" s="30">
        <f t="shared" si="12"/>
        <v>7.7620962868451295</v>
      </c>
      <c r="Z69" s="30">
        <f t="shared" si="12"/>
        <v>5.906761724538467</v>
      </c>
      <c r="AA69" s="30">
        <f t="shared" si="12"/>
        <v>6.1163127213418145</v>
      </c>
      <c r="AB69" s="30">
        <f t="shared" si="12"/>
        <v>7.5387442623980965</v>
      </c>
      <c r="AC69" s="30">
        <f t="shared" si="12"/>
        <v>9.01769641814447</v>
      </c>
    </row>
    <row r="70" spans="1:29" ht="15" customHeight="1">
      <c r="A70" s="18" t="s">
        <v>18</v>
      </c>
      <c r="B70" s="30">
        <f t="shared" si="12"/>
        <v>18.37130392632089</v>
      </c>
      <c r="C70" s="30">
        <f t="shared" si="12"/>
        <v>17.72670025188917</v>
      </c>
      <c r="D70" s="30">
        <f t="shared" si="12"/>
        <v>19.192933145954626</v>
      </c>
      <c r="E70" s="30">
        <f t="shared" si="12"/>
        <v>21.313065976714103</v>
      </c>
      <c r="F70" s="30">
        <f t="shared" si="12"/>
        <v>17.74752324803987</v>
      </c>
      <c r="G70" s="30">
        <f t="shared" si="12"/>
        <v>23.147585788035226</v>
      </c>
      <c r="H70" s="30">
        <f t="shared" si="12"/>
        <v>18.016420173355836</v>
      </c>
      <c r="I70" s="30">
        <f t="shared" si="12"/>
        <v>28.698414324871273</v>
      </c>
      <c r="J70" s="30">
        <f t="shared" si="12"/>
        <v>27.71494294530098</v>
      </c>
      <c r="K70" s="30">
        <f t="shared" si="12"/>
        <v>30.912207422912235</v>
      </c>
      <c r="L70" s="30">
        <f t="shared" si="12"/>
        <v>30.10259887694382</v>
      </c>
      <c r="M70" s="30">
        <f t="shared" si="12"/>
        <v>30.050856566074053</v>
      </c>
      <c r="N70" s="30">
        <f t="shared" si="12"/>
        <v>31.3379012228161</v>
      </c>
      <c r="O70" s="30">
        <f t="shared" si="12"/>
        <v>22.06162962929847</v>
      </c>
      <c r="P70" s="30">
        <f t="shared" si="12"/>
        <v>24.53311179224011</v>
      </c>
      <c r="Q70" s="30">
        <f t="shared" si="12"/>
        <v>28.564552146681816</v>
      </c>
      <c r="R70" s="30">
        <f t="shared" si="12"/>
        <v>62.55639775575988</v>
      </c>
      <c r="S70" s="30">
        <f t="shared" si="12"/>
        <v>61.84067886298807</v>
      </c>
      <c r="T70" s="30">
        <f t="shared" si="12"/>
        <v>75.94055367554931</v>
      </c>
      <c r="U70" s="30">
        <f t="shared" si="12"/>
        <v>72.58816422286374</v>
      </c>
      <c r="V70" s="30">
        <f t="shared" si="12"/>
        <v>69.61032552722351</v>
      </c>
      <c r="W70" s="30">
        <f t="shared" si="12"/>
        <v>70.66127630858112</v>
      </c>
      <c r="X70" s="30">
        <f>X28/X$20*100</f>
        <v>70.72058284084777</v>
      </c>
      <c r="Y70" s="30">
        <f>Y28/Y$20*100</f>
        <v>65.81614438684711</v>
      </c>
      <c r="Z70" s="30">
        <f>Z28/Z$20*100</f>
        <v>64.17422842068008</v>
      </c>
      <c r="AA70" s="30">
        <f>AA28/AA$20*100</f>
        <v>67.62177329786157</v>
      </c>
      <c r="AB70" s="30">
        <f t="shared" si="12"/>
        <v>67.64393139025184</v>
      </c>
      <c r="AC70" s="30">
        <f t="shared" si="12"/>
        <v>65.19935846371601</v>
      </c>
    </row>
    <row r="71" spans="1:29" ht="15" customHeight="1">
      <c r="A71" s="19" t="s">
        <v>29</v>
      </c>
      <c r="B71" s="30">
        <f t="shared" si="12"/>
        <v>0</v>
      </c>
      <c r="C71" s="30">
        <f t="shared" si="12"/>
        <v>0</v>
      </c>
      <c r="D71" s="30">
        <f t="shared" si="12"/>
        <v>0</v>
      </c>
      <c r="E71" s="30">
        <f t="shared" si="12"/>
        <v>0</v>
      </c>
      <c r="F71" s="30">
        <f t="shared" si="12"/>
        <v>0</v>
      </c>
      <c r="G71" s="30">
        <f t="shared" si="12"/>
        <v>0</v>
      </c>
      <c r="H71" s="30">
        <f t="shared" si="12"/>
        <v>0</v>
      </c>
      <c r="I71" s="30">
        <f t="shared" si="12"/>
        <v>0</v>
      </c>
      <c r="J71" s="30">
        <f t="shared" si="12"/>
        <v>0</v>
      </c>
      <c r="K71" s="30">
        <f t="shared" si="12"/>
        <v>0</v>
      </c>
      <c r="L71" s="30">
        <f t="shared" si="12"/>
        <v>0</v>
      </c>
      <c r="M71" s="30">
        <f t="shared" si="12"/>
        <v>0</v>
      </c>
      <c r="N71" s="30">
        <f t="shared" si="12"/>
        <v>0</v>
      </c>
      <c r="O71" s="30">
        <f t="shared" si="12"/>
        <v>0</v>
      </c>
      <c r="P71" s="30">
        <f t="shared" si="12"/>
        <v>0</v>
      </c>
      <c r="Q71" s="30">
        <f t="shared" si="12"/>
        <v>0</v>
      </c>
      <c r="R71" s="30">
        <f t="shared" si="12"/>
        <v>0</v>
      </c>
      <c r="S71" s="30">
        <f t="shared" si="12"/>
        <v>0</v>
      </c>
      <c r="T71" s="30">
        <f t="shared" si="12"/>
        <v>0</v>
      </c>
      <c r="U71" s="30">
        <f t="shared" si="12"/>
        <v>0</v>
      </c>
      <c r="V71" s="30">
        <f t="shared" si="12"/>
        <v>0</v>
      </c>
      <c r="W71" s="30">
        <f t="shared" si="12"/>
        <v>0</v>
      </c>
      <c r="X71" s="30">
        <f t="shared" si="12"/>
        <v>55.696289722996994</v>
      </c>
      <c r="Y71" s="30">
        <f t="shared" si="12"/>
        <v>52.016864857022306</v>
      </c>
      <c r="Z71" s="30">
        <f t="shared" si="12"/>
        <v>49.84874385577966</v>
      </c>
      <c r="AA71" s="30">
        <f t="shared" si="12"/>
        <v>52.821072325947284</v>
      </c>
      <c r="AB71" s="30">
        <f t="shared" si="12"/>
        <v>52.63331650773887</v>
      </c>
      <c r="AC71" s="30">
        <f t="shared" si="12"/>
        <v>51.08552033597571</v>
      </c>
    </row>
    <row r="72" spans="1:29" ht="15" customHeight="1">
      <c r="A72" s="19" t="s">
        <v>30</v>
      </c>
      <c r="B72" s="30">
        <f t="shared" si="12"/>
        <v>0</v>
      </c>
      <c r="C72" s="30">
        <f t="shared" si="12"/>
        <v>0</v>
      </c>
      <c r="D72" s="30">
        <f t="shared" si="12"/>
        <v>0</v>
      </c>
      <c r="E72" s="30">
        <f t="shared" si="12"/>
        <v>0</v>
      </c>
      <c r="F72" s="30">
        <f t="shared" si="12"/>
        <v>0</v>
      </c>
      <c r="G72" s="30">
        <f t="shared" si="12"/>
        <v>0</v>
      </c>
      <c r="H72" s="30">
        <f t="shared" si="12"/>
        <v>0</v>
      </c>
      <c r="I72" s="30">
        <f t="shared" si="12"/>
        <v>0</v>
      </c>
      <c r="J72" s="30">
        <f t="shared" si="12"/>
        <v>0</v>
      </c>
      <c r="K72" s="30">
        <f t="shared" si="12"/>
        <v>0</v>
      </c>
      <c r="L72" s="30">
        <f t="shared" si="12"/>
        <v>0</v>
      </c>
      <c r="M72" s="30">
        <f aca="true" t="shared" si="13" ref="M72:AC77">M30/M$20*100</f>
        <v>0</v>
      </c>
      <c r="N72" s="30">
        <f t="shared" si="13"/>
        <v>0</v>
      </c>
      <c r="O72" s="30">
        <f t="shared" si="13"/>
        <v>0</v>
      </c>
      <c r="P72" s="30">
        <f t="shared" si="13"/>
        <v>0</v>
      </c>
      <c r="Q72" s="30">
        <f t="shared" si="13"/>
        <v>0</v>
      </c>
      <c r="R72" s="30">
        <f t="shared" si="13"/>
        <v>0</v>
      </c>
      <c r="S72" s="30">
        <f t="shared" si="13"/>
        <v>0</v>
      </c>
      <c r="T72" s="30">
        <f t="shared" si="13"/>
        <v>0</v>
      </c>
      <c r="U72" s="30">
        <f t="shared" si="13"/>
        <v>0</v>
      </c>
      <c r="V72" s="30">
        <f t="shared" si="13"/>
        <v>0</v>
      </c>
      <c r="W72" s="30">
        <f t="shared" si="13"/>
        <v>0</v>
      </c>
      <c r="X72" s="30">
        <f t="shared" si="13"/>
        <v>15.024293117850773</v>
      </c>
      <c r="Y72" s="30">
        <f t="shared" si="13"/>
        <v>13.799279529824815</v>
      </c>
      <c r="Z72" s="30">
        <f t="shared" si="13"/>
        <v>14.325484564900423</v>
      </c>
      <c r="AA72" s="30">
        <f t="shared" si="13"/>
        <v>14.800700971914285</v>
      </c>
      <c r="AB72" s="30">
        <f t="shared" si="13"/>
        <v>15.010614882512952</v>
      </c>
      <c r="AC72" s="30">
        <f t="shared" si="13"/>
        <v>14.113838127740294</v>
      </c>
    </row>
    <row r="73" spans="1:29" ht="15" customHeight="1">
      <c r="A73" s="18" t="s">
        <v>15</v>
      </c>
      <c r="B73" s="30">
        <f aca="true" t="shared" si="14" ref="B73:Q77">B31/B$20*100</f>
        <v>36.54871546291808</v>
      </c>
      <c r="C73" s="30">
        <f t="shared" si="14"/>
        <v>6.926952141057935</v>
      </c>
      <c r="D73" s="30">
        <f t="shared" si="14"/>
        <v>3.694037341899217</v>
      </c>
      <c r="E73" s="30">
        <f t="shared" si="14"/>
        <v>4.07503234152652</v>
      </c>
      <c r="F73" s="30">
        <f t="shared" si="14"/>
        <v>3.4036345955144958</v>
      </c>
      <c r="G73" s="30">
        <f t="shared" si="14"/>
        <v>19.53765563316125</v>
      </c>
      <c r="H73" s="30">
        <f t="shared" si="14"/>
        <v>8.330234287839346</v>
      </c>
      <c r="I73" s="30">
        <f t="shared" si="14"/>
        <v>0</v>
      </c>
      <c r="J73" s="30">
        <f t="shared" si="14"/>
        <v>1.168778219047763</v>
      </c>
      <c r="K73" s="30">
        <f t="shared" si="14"/>
        <v>3.5731127755728314</v>
      </c>
      <c r="L73" s="30">
        <f t="shared" si="14"/>
        <v>8.920875587623526</v>
      </c>
      <c r="M73" s="30">
        <f t="shared" si="14"/>
        <v>1.564230836739639</v>
      </c>
      <c r="N73" s="30">
        <f t="shared" si="14"/>
        <v>1.0296473787470963</v>
      </c>
      <c r="O73" s="30">
        <f t="shared" si="14"/>
        <v>5.865857396608923</v>
      </c>
      <c r="P73" s="30">
        <f t="shared" si="14"/>
        <v>7.992119053418252</v>
      </c>
      <c r="Q73" s="30">
        <f t="shared" si="14"/>
        <v>15.444386197694174</v>
      </c>
      <c r="R73" s="30">
        <f t="shared" si="13"/>
        <v>3.146562279084221</v>
      </c>
      <c r="S73" s="30">
        <f t="shared" si="13"/>
        <v>1.8234780724306354</v>
      </c>
      <c r="T73" s="30">
        <f t="shared" si="13"/>
        <v>1.0934351345447468</v>
      </c>
      <c r="U73" s="30">
        <f t="shared" si="13"/>
        <v>1.3995429848923957</v>
      </c>
      <c r="V73" s="30">
        <f t="shared" si="13"/>
        <v>1.2017935062612162</v>
      </c>
      <c r="W73" s="30">
        <f t="shared" si="13"/>
        <v>2.271404021574236</v>
      </c>
      <c r="X73" s="30">
        <f t="shared" si="13"/>
        <v>2.3430440769770753</v>
      </c>
      <c r="Y73" s="30">
        <f t="shared" si="13"/>
        <v>5.167805557772597</v>
      </c>
      <c r="Z73" s="30">
        <f t="shared" si="13"/>
        <v>5.798839032036602</v>
      </c>
      <c r="AA73" s="30">
        <f t="shared" si="13"/>
        <v>5.71126731717972</v>
      </c>
      <c r="AB73" s="30">
        <f t="shared" si="13"/>
        <v>3.58860208917111</v>
      </c>
      <c r="AC73" s="30">
        <f t="shared" si="13"/>
        <v>2.9194374128248097</v>
      </c>
    </row>
    <row r="74" spans="1:30" ht="15" customHeight="1">
      <c r="A74" s="18" t="s">
        <v>14</v>
      </c>
      <c r="B74" s="30">
        <f t="shared" si="14"/>
        <v>0.9209888511875909</v>
      </c>
      <c r="C74" s="30">
        <f t="shared" si="14"/>
        <v>4.408060453400504</v>
      </c>
      <c r="D74" s="30">
        <f t="shared" si="14"/>
        <v>0</v>
      </c>
      <c r="E74" s="30">
        <f t="shared" si="14"/>
        <v>0.4312203536006899</v>
      </c>
      <c r="F74" s="30">
        <f t="shared" si="14"/>
        <v>1.817297757247918</v>
      </c>
      <c r="G74" s="30">
        <f t="shared" si="14"/>
        <v>0</v>
      </c>
      <c r="H74" s="30">
        <f t="shared" si="14"/>
        <v>0.25745916411591385</v>
      </c>
      <c r="I74" s="30">
        <f t="shared" si="14"/>
        <v>10.323539206393933</v>
      </c>
      <c r="J74" s="30">
        <f t="shared" si="14"/>
        <v>1.6026657405030478</v>
      </c>
      <c r="K74" s="30">
        <f t="shared" si="14"/>
        <v>0.06723616709275387</v>
      </c>
      <c r="L74" s="30">
        <f t="shared" si="14"/>
        <v>0</v>
      </c>
      <c r="M74" s="30">
        <f t="shared" si="14"/>
        <v>0</v>
      </c>
      <c r="N74" s="30">
        <f t="shared" si="14"/>
        <v>0</v>
      </c>
      <c r="O74" s="30">
        <f t="shared" si="14"/>
        <v>0</v>
      </c>
      <c r="P74" s="30">
        <f t="shared" si="14"/>
        <v>0</v>
      </c>
      <c r="Q74" s="30">
        <f t="shared" si="14"/>
        <v>0.19567027584961655</v>
      </c>
      <c r="R74" s="30">
        <f t="shared" si="13"/>
        <v>2.580874806941028</v>
      </c>
      <c r="S74" s="30">
        <f t="shared" si="13"/>
        <v>0.8048229690105281</v>
      </c>
      <c r="T74" s="30">
        <f t="shared" si="13"/>
        <v>0</v>
      </c>
      <c r="U74" s="30">
        <f t="shared" si="13"/>
        <v>0.33138128421086915</v>
      </c>
      <c r="V74" s="30">
        <f t="shared" si="13"/>
        <v>0.3438039198600187</v>
      </c>
      <c r="W74" s="30">
        <f t="shared" si="13"/>
        <v>0.14023708262415444</v>
      </c>
      <c r="X74" s="30">
        <f t="shared" si="13"/>
        <v>0</v>
      </c>
      <c r="Y74" s="30">
        <f t="shared" si="13"/>
        <v>0.13886494732857035</v>
      </c>
      <c r="Z74" s="30">
        <f t="shared" si="13"/>
        <v>2.2555122888866124</v>
      </c>
      <c r="AA74" s="30">
        <f t="shared" si="13"/>
        <v>0.3337734486070467</v>
      </c>
      <c r="AB74" s="30">
        <f t="shared" si="13"/>
        <v>0.03208615254435969</v>
      </c>
      <c r="AC74" s="30">
        <f t="shared" si="13"/>
        <v>3.328054550524139</v>
      </c>
      <c r="AD74" s="1" t="s">
        <v>34</v>
      </c>
    </row>
    <row r="75" spans="1:29" ht="15" customHeight="1">
      <c r="A75" s="18" t="s">
        <v>11</v>
      </c>
      <c r="B75" s="30">
        <f t="shared" si="14"/>
        <v>0</v>
      </c>
      <c r="C75" s="30">
        <f t="shared" si="14"/>
        <v>0</v>
      </c>
      <c r="D75" s="30">
        <f t="shared" si="14"/>
        <v>0</v>
      </c>
      <c r="E75" s="30">
        <f t="shared" si="14"/>
        <v>0</v>
      </c>
      <c r="F75" s="30">
        <f t="shared" si="14"/>
        <v>7.427216920926274</v>
      </c>
      <c r="G75" s="30">
        <f t="shared" si="14"/>
        <v>0</v>
      </c>
      <c r="H75" s="30">
        <f t="shared" si="14"/>
        <v>0</v>
      </c>
      <c r="I75" s="30">
        <f t="shared" si="14"/>
        <v>0</v>
      </c>
      <c r="J75" s="30">
        <f t="shared" si="14"/>
        <v>0</v>
      </c>
      <c r="K75" s="30">
        <f t="shared" si="14"/>
        <v>0</v>
      </c>
      <c r="L75" s="30">
        <f t="shared" si="14"/>
        <v>0</v>
      </c>
      <c r="M75" s="30">
        <f t="shared" si="14"/>
        <v>0</v>
      </c>
      <c r="N75" s="30">
        <f t="shared" si="14"/>
        <v>0</v>
      </c>
      <c r="O75" s="30">
        <f t="shared" si="14"/>
        <v>0</v>
      </c>
      <c r="P75" s="30">
        <f t="shared" si="14"/>
        <v>0</v>
      </c>
      <c r="Q75" s="30">
        <f t="shared" si="14"/>
        <v>0</v>
      </c>
      <c r="R75" s="30">
        <f t="shared" si="13"/>
        <v>3.160350718602172</v>
      </c>
      <c r="S75" s="30">
        <f t="shared" si="13"/>
        <v>4.526230328457085</v>
      </c>
      <c r="T75" s="30">
        <f t="shared" si="13"/>
        <v>1.325543731374617</v>
      </c>
      <c r="U75" s="30">
        <f t="shared" si="13"/>
        <v>0</v>
      </c>
      <c r="V75" s="30">
        <f t="shared" si="13"/>
        <v>0</v>
      </c>
      <c r="W75" s="30">
        <f t="shared" si="13"/>
        <v>0</v>
      </c>
      <c r="X75" s="30">
        <f t="shared" si="13"/>
        <v>0</v>
      </c>
      <c r="Y75" s="30">
        <f t="shared" si="13"/>
        <v>0</v>
      </c>
      <c r="Z75" s="30">
        <f t="shared" si="13"/>
        <v>0</v>
      </c>
      <c r="AA75" s="30">
        <f t="shared" si="13"/>
        <v>0</v>
      </c>
      <c r="AB75" s="30">
        <f t="shared" si="13"/>
        <v>0</v>
      </c>
      <c r="AC75" s="30">
        <f t="shared" si="13"/>
        <v>0</v>
      </c>
    </row>
    <row r="76" spans="1:29" ht="15" customHeight="1">
      <c r="A76" s="18" t="s">
        <v>21</v>
      </c>
      <c r="B76" s="30">
        <f t="shared" si="14"/>
        <v>0</v>
      </c>
      <c r="C76" s="30">
        <f t="shared" si="14"/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 t="shared" si="14"/>
        <v>0</v>
      </c>
      <c r="O76" s="30">
        <f t="shared" si="14"/>
        <v>0</v>
      </c>
      <c r="P76" s="30">
        <f t="shared" si="14"/>
        <v>0</v>
      </c>
      <c r="Q76" s="30">
        <f t="shared" si="14"/>
        <v>0</v>
      </c>
      <c r="R76" s="30">
        <f t="shared" si="13"/>
        <v>0</v>
      </c>
      <c r="S76" s="30">
        <f t="shared" si="13"/>
        <v>0</v>
      </c>
      <c r="T76" s="30">
        <f t="shared" si="13"/>
        <v>0</v>
      </c>
      <c r="U76" s="30">
        <f t="shared" si="13"/>
        <v>0</v>
      </c>
      <c r="V76" s="30">
        <f t="shared" si="13"/>
        <v>0</v>
      </c>
      <c r="W76" s="30">
        <f t="shared" si="13"/>
        <v>0</v>
      </c>
      <c r="X76" s="30">
        <f t="shared" si="13"/>
        <v>0</v>
      </c>
      <c r="Y76" s="30">
        <f t="shared" si="13"/>
        <v>0</v>
      </c>
      <c r="Z76" s="30">
        <f t="shared" si="13"/>
        <v>0</v>
      </c>
      <c r="AA76" s="30">
        <f t="shared" si="13"/>
        <v>0</v>
      </c>
      <c r="AB76" s="30">
        <f t="shared" si="13"/>
        <v>0</v>
      </c>
      <c r="AC76" s="30">
        <f t="shared" si="13"/>
        <v>0</v>
      </c>
    </row>
    <row r="77" spans="1:29" ht="15" customHeight="1">
      <c r="A77" s="18" t="s">
        <v>22</v>
      </c>
      <c r="B77" s="30">
        <f t="shared" si="14"/>
        <v>0</v>
      </c>
      <c r="C77" s="30">
        <f t="shared" si="14"/>
        <v>0</v>
      </c>
      <c r="D77" s="30">
        <f t="shared" si="14"/>
        <v>0</v>
      </c>
      <c r="E77" s="30">
        <f t="shared" si="14"/>
        <v>0</v>
      </c>
      <c r="F77" s="30">
        <f t="shared" si="14"/>
        <v>0</v>
      </c>
      <c r="G77" s="30">
        <f t="shared" si="14"/>
        <v>0</v>
      </c>
      <c r="H77" s="30">
        <f t="shared" si="14"/>
        <v>0</v>
      </c>
      <c r="I77" s="30">
        <f t="shared" si="14"/>
        <v>0</v>
      </c>
      <c r="J77" s="30">
        <f t="shared" si="14"/>
        <v>0</v>
      </c>
      <c r="K77" s="30">
        <f t="shared" si="14"/>
        <v>0</v>
      </c>
      <c r="L77" s="30">
        <f t="shared" si="14"/>
        <v>0</v>
      </c>
      <c r="M77" s="30">
        <f t="shared" si="14"/>
        <v>0</v>
      </c>
      <c r="N77" s="30">
        <f t="shared" si="14"/>
        <v>0</v>
      </c>
      <c r="O77" s="30">
        <f t="shared" si="14"/>
        <v>0</v>
      </c>
      <c r="P77" s="30">
        <f t="shared" si="14"/>
        <v>0</v>
      </c>
      <c r="Q77" s="30">
        <f t="shared" si="14"/>
        <v>0</v>
      </c>
      <c r="R77" s="30">
        <f t="shared" si="13"/>
        <v>0</v>
      </c>
      <c r="S77" s="30">
        <f t="shared" si="13"/>
        <v>0</v>
      </c>
      <c r="T77" s="30">
        <f t="shared" si="13"/>
        <v>0</v>
      </c>
      <c r="U77" s="30">
        <f t="shared" si="13"/>
        <v>0</v>
      </c>
      <c r="V77" s="30">
        <f t="shared" si="13"/>
        <v>0</v>
      </c>
      <c r="W77" s="30">
        <f t="shared" si="13"/>
        <v>0</v>
      </c>
      <c r="X77" s="30">
        <f t="shared" si="13"/>
        <v>0</v>
      </c>
      <c r="Y77" s="30">
        <f t="shared" si="13"/>
        <v>0</v>
      </c>
      <c r="Z77" s="30">
        <f t="shared" si="13"/>
        <v>0</v>
      </c>
      <c r="AA77" s="30">
        <f t="shared" si="13"/>
        <v>0</v>
      </c>
      <c r="AB77" s="30">
        <f t="shared" si="13"/>
        <v>0</v>
      </c>
      <c r="AC77" s="30">
        <f t="shared" si="13"/>
        <v>0</v>
      </c>
    </row>
    <row r="78" spans="1:29" ht="15" customHeight="1">
      <c r="A78" s="2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7" ht="15" customHeight="1">
      <c r="A79" s="27" t="s">
        <v>32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"/>
      <c r="Y79" s="2"/>
      <c r="Z79" s="2"/>
      <c r="AA79" s="2"/>
    </row>
    <row r="80" spans="1:29" ht="15" customHeight="1">
      <c r="A80" s="27" t="s">
        <v>40</v>
      </c>
      <c r="AC80" s="1" t="s">
        <v>34</v>
      </c>
    </row>
    <row r="81" ht="15" customHeight="1"/>
    <row r="82" ht="15" customHeight="1"/>
    <row r="83" ht="15" customHeight="1">
      <c r="B83" s="34"/>
    </row>
    <row r="84" spans="1:38" s="39" customFormat="1" ht="15" customHeight="1" hidden="1">
      <c r="A84" s="35" t="s">
        <v>45</v>
      </c>
      <c r="B84" s="36">
        <v>0.11802941762158524</v>
      </c>
      <c r="C84" s="36">
        <v>0.14910143807090018</v>
      </c>
      <c r="D84" s="36">
        <v>0.2420283761864577</v>
      </c>
      <c r="E84" s="36">
        <v>0.45089207001707926</v>
      </c>
      <c r="F84" s="36">
        <v>0.7187093607688491</v>
      </c>
      <c r="G84" s="36">
        <v>1.1409077767375149</v>
      </c>
      <c r="H84" s="36">
        <v>1.9356950257899364</v>
      </c>
      <c r="I84" s="36">
        <v>4.677871763438514</v>
      </c>
      <c r="J84" s="36">
        <v>9.401126265783308</v>
      </c>
      <c r="K84" s="36">
        <v>11.918350345260333</v>
      </c>
      <c r="L84" s="36">
        <v>15.266164431478533</v>
      </c>
      <c r="M84" s="36">
        <v>18.85408949051557</v>
      </c>
      <c r="N84" s="36">
        <v>21.65692959197304</v>
      </c>
      <c r="O84" s="36">
        <v>23.74698812277574</v>
      </c>
      <c r="P84" s="36">
        <v>25.755145102829825</v>
      </c>
      <c r="Q84" s="36">
        <v>35.5427598739351</v>
      </c>
      <c r="R84" s="36">
        <v>46.378983283324075</v>
      </c>
      <c r="S84" s="36">
        <v>54.60034026311889</v>
      </c>
      <c r="T84" s="36">
        <v>63.03412209646774</v>
      </c>
      <c r="U84" s="36">
        <v>72.53228596768676</v>
      </c>
      <c r="V84" s="36">
        <v>81.3499348748106</v>
      </c>
      <c r="W84" s="36">
        <v>86.15007751691425</v>
      </c>
      <c r="X84" s="36">
        <v>92.10814646624468</v>
      </c>
      <c r="Y84" s="36">
        <v>100</v>
      </c>
      <c r="Z84" s="36">
        <v>109.07501186969668</v>
      </c>
      <c r="AA84" s="36">
        <v>114.08689293544731</v>
      </c>
      <c r="AB84" s="36">
        <v>121.74281048553523</v>
      </c>
      <c r="AC84" s="36">
        <v>127.19874043837436</v>
      </c>
      <c r="AD84" s="36">
        <v>135.63737459298054</v>
      </c>
      <c r="AE84" s="37"/>
      <c r="AF84" s="37"/>
      <c r="AG84" s="37"/>
      <c r="AH84" s="37"/>
      <c r="AI84" s="37"/>
      <c r="AJ84" s="37"/>
      <c r="AK84" s="37"/>
      <c r="AL84" s="38"/>
    </row>
    <row r="85" spans="1:29" ht="15" customHeight="1">
      <c r="A85" s="50" t="s">
        <v>36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5" customHeight="1">
      <c r="A86" s="51" t="s">
        <v>35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5">
        <v>1999</v>
      </c>
      <c r="V88" s="6">
        <v>2000</v>
      </c>
      <c r="W88" s="5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40"/>
      <c r="T89" s="40"/>
      <c r="U89" s="2"/>
      <c r="V89" s="2"/>
    </row>
    <row r="90" spans="1:29" s="29" customFormat="1" ht="15" customHeight="1">
      <c r="A90" s="8" t="s">
        <v>19</v>
      </c>
      <c r="B90" s="9">
        <f aca="true" t="shared" si="15" ref="B90:AB94">B7/B$84*100</f>
        <v>1747869.337637669</v>
      </c>
      <c r="C90" s="9">
        <f t="shared" si="15"/>
        <v>2130093.472666414</v>
      </c>
      <c r="D90" s="9">
        <f t="shared" si="15"/>
        <v>2058023.1452541156</v>
      </c>
      <c r="E90" s="9">
        <f t="shared" si="15"/>
        <v>2057255.0765083618</v>
      </c>
      <c r="F90" s="9">
        <f t="shared" si="15"/>
        <v>2289242.480771251</v>
      </c>
      <c r="G90" s="9">
        <f t="shared" si="15"/>
        <v>2309038.5162709677</v>
      </c>
      <c r="H90" s="9">
        <f t="shared" si="15"/>
        <v>1805914.647413759</v>
      </c>
      <c r="I90" s="9">
        <f t="shared" si="15"/>
        <v>1669006.8464512795</v>
      </c>
      <c r="J90" s="9">
        <f t="shared" si="15"/>
        <v>2113246.800259275</v>
      </c>
      <c r="K90" s="9">
        <f t="shared" si="15"/>
        <v>1840643.5676497829</v>
      </c>
      <c r="L90" s="9">
        <f t="shared" si="15"/>
        <v>2149345.9046164695</v>
      </c>
      <c r="M90" s="9">
        <f t="shared" si="15"/>
        <v>2350931.8772618137</v>
      </c>
      <c r="N90" s="9">
        <f t="shared" si="15"/>
        <v>2693168.934788335</v>
      </c>
      <c r="O90" s="9">
        <f t="shared" si="15"/>
        <v>3014156.7187356427</v>
      </c>
      <c r="P90" s="9">
        <f t="shared" si="15"/>
        <v>3220102.6540086423</v>
      </c>
      <c r="Q90" s="9">
        <f t="shared" si="15"/>
        <v>2649770.381761097</v>
      </c>
      <c r="R90" s="9">
        <f t="shared" si="15"/>
        <v>5080001.2842177525</v>
      </c>
      <c r="S90" s="9">
        <f t="shared" si="15"/>
        <v>5627208.631290118</v>
      </c>
      <c r="T90" s="9">
        <f t="shared" si="15"/>
        <v>7157814.653300031</v>
      </c>
      <c r="U90" s="9">
        <f t="shared" si="15"/>
        <v>8074269.644016263</v>
      </c>
      <c r="V90" s="9">
        <f t="shared" si="15"/>
        <v>9006968.271426115</v>
      </c>
      <c r="W90" s="9">
        <f t="shared" si="15"/>
        <v>10097546.736730533</v>
      </c>
      <c r="X90" s="9">
        <f t="shared" si="15"/>
        <v>9956345.49041848</v>
      </c>
      <c r="Y90" s="9">
        <f t="shared" si="15"/>
        <v>10769063.963</v>
      </c>
      <c r="Z90" s="9">
        <f t="shared" si="15"/>
        <v>10026619.024405899</v>
      </c>
      <c r="AA90" s="9">
        <f t="shared" si="15"/>
        <v>10260399.624191154</v>
      </c>
      <c r="AB90" s="9">
        <f t="shared" si="15"/>
        <v>10831080.740958162</v>
      </c>
      <c r="AC90" s="9">
        <f>AC7/AC$84*100</f>
        <v>11828053.437596038</v>
      </c>
    </row>
    <row r="91" spans="1:29" ht="15" customHeight="1">
      <c r="A91" s="18" t="s">
        <v>5</v>
      </c>
      <c r="B91" s="13">
        <f t="shared" si="15"/>
        <v>135559.42511974165</v>
      </c>
      <c r="C91" s="13">
        <f t="shared" si="15"/>
        <v>95907.86101741095</v>
      </c>
      <c r="D91" s="13">
        <f t="shared" si="15"/>
        <v>65694.77616852126</v>
      </c>
      <c r="E91" s="13">
        <f t="shared" si="15"/>
        <v>58328.81469617282</v>
      </c>
      <c r="F91" s="13">
        <f t="shared" si="15"/>
        <v>14331.24509326195</v>
      </c>
      <c r="G91" s="13">
        <f t="shared" si="15"/>
        <v>5697.217717795814</v>
      </c>
      <c r="H91" s="13">
        <f t="shared" si="15"/>
        <v>32029.83898493951</v>
      </c>
      <c r="I91" s="13">
        <f t="shared" si="15"/>
        <v>7866.825313088492</v>
      </c>
      <c r="J91" s="13">
        <f t="shared" si="15"/>
        <v>11775.184894910717</v>
      </c>
      <c r="K91" s="13">
        <f t="shared" si="15"/>
        <v>11792.655520979317</v>
      </c>
      <c r="L91" s="13">
        <f t="shared" si="15"/>
        <v>17518.480244359478</v>
      </c>
      <c r="M91" s="13">
        <f t="shared" si="15"/>
        <v>16767.71504447522</v>
      </c>
      <c r="N91" s="13">
        <f t="shared" si="15"/>
        <v>34124.87429768987</v>
      </c>
      <c r="O91" s="13">
        <f t="shared" si="15"/>
        <v>31256.553301094584</v>
      </c>
      <c r="P91" s="13">
        <f t="shared" si="15"/>
        <v>37057.06165464915</v>
      </c>
      <c r="Q91" s="13">
        <f t="shared" si="15"/>
        <v>73744.97673497087</v>
      </c>
      <c r="R91" s="13">
        <f t="shared" si="15"/>
        <v>82772.11202644672</v>
      </c>
      <c r="S91" s="13">
        <f t="shared" si="15"/>
        <v>84947.6885610723</v>
      </c>
      <c r="T91" s="13">
        <f t="shared" si="15"/>
        <v>93943.31360620048</v>
      </c>
      <c r="U91" s="13">
        <f t="shared" si="15"/>
        <v>100456.70562825058</v>
      </c>
      <c r="V91" s="13">
        <f t="shared" si="15"/>
        <v>160158.94935933512</v>
      </c>
      <c r="W91" s="13">
        <f t="shared" si="15"/>
        <v>161175.95480136195</v>
      </c>
      <c r="X91" s="13">
        <f t="shared" si="15"/>
        <v>167242.1907398312</v>
      </c>
      <c r="Y91" s="13">
        <f t="shared" si="15"/>
        <v>177094.109</v>
      </c>
      <c r="Z91" s="13">
        <f t="shared" si="15"/>
        <v>161351.6340573463</v>
      </c>
      <c r="AA91" s="13">
        <f t="shared" si="15"/>
        <v>160999.65322390682</v>
      </c>
      <c r="AB91" s="13">
        <f t="shared" si="15"/>
        <v>283815.44554621016</v>
      </c>
      <c r="AC91" s="13">
        <f>AC8/AC$84*100</f>
        <v>295701.51300533355</v>
      </c>
    </row>
    <row r="92" spans="1:29" ht="15" customHeight="1">
      <c r="A92" s="18" t="s">
        <v>6</v>
      </c>
      <c r="B92" s="13">
        <f t="shared" si="15"/>
        <v>59307.248489886966</v>
      </c>
      <c r="C92" s="13">
        <f t="shared" si="15"/>
        <v>27498.058053942998</v>
      </c>
      <c r="D92" s="13">
        <f t="shared" si="15"/>
        <v>46275.56560298353</v>
      </c>
      <c r="E92" s="13">
        <f t="shared" si="15"/>
        <v>15302.997011543443</v>
      </c>
      <c r="F92" s="13">
        <f t="shared" si="15"/>
        <v>48837.54395859169</v>
      </c>
      <c r="G92" s="13">
        <f t="shared" si="15"/>
        <v>24191.262924794533</v>
      </c>
      <c r="H92" s="13">
        <f t="shared" si="15"/>
        <v>70000.6964912791</v>
      </c>
      <c r="I92" s="13">
        <f t="shared" si="15"/>
        <v>34053.94761888578</v>
      </c>
      <c r="J92" s="13">
        <f t="shared" si="15"/>
        <v>47600.679679065455</v>
      </c>
      <c r="K92" s="13">
        <f t="shared" si="15"/>
        <v>48038.52743158256</v>
      </c>
      <c r="L92" s="13">
        <f t="shared" si="15"/>
        <v>69974.87841787512</v>
      </c>
      <c r="M92" s="13">
        <f t="shared" si="15"/>
        <v>63388.90035507722</v>
      </c>
      <c r="N92" s="13">
        <f t="shared" si="15"/>
        <v>138890.41783258453</v>
      </c>
      <c r="O92" s="13">
        <f t="shared" si="15"/>
        <v>129007.89709250539</v>
      </c>
      <c r="P92" s="13">
        <f t="shared" si="15"/>
        <v>148608.75311393462</v>
      </c>
      <c r="Q92" s="13">
        <f t="shared" si="15"/>
        <v>126423.21575301216</v>
      </c>
      <c r="R92" s="13">
        <f t="shared" si="15"/>
        <v>113237.61385447062</v>
      </c>
      <c r="S92" s="13">
        <f t="shared" si="15"/>
        <v>119914.59336055793</v>
      </c>
      <c r="T92" s="13">
        <f t="shared" si="15"/>
        <v>131603.16546178813</v>
      </c>
      <c r="U92" s="13">
        <f t="shared" si="15"/>
        <v>131042.76631008729</v>
      </c>
      <c r="V92" s="13">
        <f t="shared" si="15"/>
        <v>269202.685087595</v>
      </c>
      <c r="W92" s="13">
        <f t="shared" si="15"/>
        <v>232399.62606033796</v>
      </c>
      <c r="X92" s="13">
        <f t="shared" si="15"/>
        <v>248280.77838240724</v>
      </c>
      <c r="Y92" s="13">
        <f t="shared" si="15"/>
        <v>299003.188</v>
      </c>
      <c r="Z92" s="13">
        <f t="shared" si="15"/>
        <v>242756.6850199567</v>
      </c>
      <c r="AA92" s="13">
        <f t="shared" si="15"/>
        <v>227262.73748791128</v>
      </c>
      <c r="AB92" s="13">
        <f t="shared" si="15"/>
        <v>310809.15455369564</v>
      </c>
      <c r="AC92" s="13">
        <f>AC9/AC$84*100</f>
        <v>277144.4110099439</v>
      </c>
    </row>
    <row r="93" spans="1:29" ht="15" customHeight="1">
      <c r="A93" s="18" t="s">
        <v>7</v>
      </c>
      <c r="B93" s="13">
        <f t="shared" si="15"/>
        <v>10166.956883980623</v>
      </c>
      <c r="C93" s="13">
        <f t="shared" si="15"/>
        <v>670.6843427790975</v>
      </c>
      <c r="D93" s="13">
        <f t="shared" si="15"/>
        <v>4958.096314605378</v>
      </c>
      <c r="E93" s="13">
        <f t="shared" si="15"/>
        <v>1108.9128269234377</v>
      </c>
      <c r="F93" s="13">
        <f t="shared" si="15"/>
        <v>7652.606603198129</v>
      </c>
      <c r="G93" s="13">
        <f t="shared" si="15"/>
        <v>964.144536857753</v>
      </c>
      <c r="H93" s="13">
        <f t="shared" si="15"/>
        <v>2324.7463779391583</v>
      </c>
      <c r="I93" s="13">
        <f t="shared" si="15"/>
        <v>145044.59171006907</v>
      </c>
      <c r="J93" s="13">
        <f t="shared" si="15"/>
        <v>161618.93341759118</v>
      </c>
      <c r="K93" s="13">
        <f t="shared" si="15"/>
        <v>129250.18608910107</v>
      </c>
      <c r="L93" s="13">
        <f t="shared" si="15"/>
        <v>89206.42811837612</v>
      </c>
      <c r="M93" s="13">
        <f t="shared" si="15"/>
        <v>28102.126080738748</v>
      </c>
      <c r="N93" s="13">
        <f t="shared" si="15"/>
        <v>15567.303692253685</v>
      </c>
      <c r="O93" s="13">
        <f t="shared" si="15"/>
        <v>7687.248549424136</v>
      </c>
      <c r="P93" s="13">
        <f t="shared" si="15"/>
        <v>6974.917022706357</v>
      </c>
      <c r="Q93" s="13">
        <f t="shared" si="15"/>
        <v>40417.23279495443</v>
      </c>
      <c r="R93" s="13">
        <f t="shared" si="15"/>
        <v>58460.708020196864</v>
      </c>
      <c r="S93" s="13">
        <f t="shared" si="15"/>
        <v>52005.52938528154</v>
      </c>
      <c r="T93" s="13">
        <f t="shared" si="15"/>
        <v>51991.533966071496</v>
      </c>
      <c r="U93" s="13">
        <f t="shared" si="15"/>
        <v>98957.79244015069</v>
      </c>
      <c r="V93" s="13">
        <f t="shared" si="15"/>
        <v>111397.00005839861</v>
      </c>
      <c r="W93" s="13">
        <f t="shared" si="15"/>
        <v>12390.130464948568</v>
      </c>
      <c r="X93" s="13">
        <f t="shared" si="15"/>
        <v>6895.202263490882</v>
      </c>
      <c r="Y93" s="13">
        <f t="shared" si="15"/>
        <v>25561.338</v>
      </c>
      <c r="Z93" s="13">
        <f t="shared" si="15"/>
        <v>30305.876142823217</v>
      </c>
      <c r="AA93" s="13">
        <f t="shared" si="15"/>
        <v>48923.68050691112</v>
      </c>
      <c r="AB93" s="13">
        <f t="shared" si="15"/>
        <v>60267.37817812866</v>
      </c>
      <c r="AC93" s="13">
        <f>AC10/AC$84*100</f>
        <v>66469.44750287227</v>
      </c>
    </row>
    <row r="94" spans="1:29" ht="15" customHeight="1">
      <c r="A94" s="18" t="s">
        <v>8</v>
      </c>
      <c r="B94" s="13">
        <f t="shared" si="15"/>
        <v>21181.16017495963</v>
      </c>
      <c r="C94" s="13">
        <f t="shared" si="15"/>
        <v>832319.2693888601</v>
      </c>
      <c r="D94" s="13">
        <f t="shared" si="15"/>
        <v>555719.9619286861</v>
      </c>
      <c r="E94" s="13">
        <f t="shared" si="15"/>
        <v>312269.85206164006</v>
      </c>
      <c r="F94" s="13">
        <f t="shared" si="15"/>
        <v>363150.9678972202</v>
      </c>
      <c r="G94" s="13">
        <f t="shared" si="15"/>
        <v>113593.75634251346</v>
      </c>
      <c r="H94" s="13">
        <f t="shared" si="15"/>
        <v>51557.70855962844</v>
      </c>
      <c r="I94" s="13">
        <f t="shared" si="15"/>
        <v>24947.24222927791</v>
      </c>
      <c r="J94" s="13">
        <f t="shared" si="15"/>
        <v>32347.18813498057</v>
      </c>
      <c r="K94" s="13">
        <f t="shared" si="15"/>
        <v>42442.870476715354</v>
      </c>
      <c r="L94" s="13">
        <f t="shared" si="15"/>
        <v>33173.3620630832</v>
      </c>
      <c r="M94" s="13">
        <f t="shared" si="15"/>
        <v>32255.071256870873</v>
      </c>
      <c r="N94" s="13">
        <f t="shared" si="15"/>
        <v>36290.462905291155</v>
      </c>
      <c r="O94" s="13">
        <f t="shared" si="15"/>
        <v>42580.09456913851</v>
      </c>
      <c r="P94" s="13">
        <f t="shared" si="15"/>
        <v>63122.92140110573</v>
      </c>
      <c r="Q94" s="13">
        <f t="shared" si="15"/>
        <v>52565.10767949971</v>
      </c>
      <c r="R94" s="13">
        <f t="shared" si="15"/>
        <v>33515.75196256849</v>
      </c>
      <c r="S94" s="13">
        <f t="shared" si="15"/>
        <v>45730.20219228525</v>
      </c>
      <c r="T94" s="13">
        <f t="shared" si="15"/>
        <v>59059.44710870516</v>
      </c>
      <c r="U94" s="13">
        <f t="shared" si="15"/>
        <v>73636.54858995393</v>
      </c>
      <c r="V94" s="13">
        <f t="shared" si="15"/>
        <v>66967.09724947624</v>
      </c>
      <c r="W94" s="13">
        <f t="shared" si="15"/>
        <v>64370.52246309611</v>
      </c>
      <c r="X94" s="13">
        <f t="shared" si="15"/>
        <v>80510.6202274699</v>
      </c>
      <c r="Y94" s="13">
        <f t="shared" si="15"/>
        <v>123166.992</v>
      </c>
      <c r="Z94" s="13">
        <f t="shared" si="15"/>
        <v>48700.69971980258</v>
      </c>
      <c r="AA94" s="13">
        <f t="shared" si="15"/>
        <v>40019.02481982164</v>
      </c>
      <c r="AB94" s="13">
        <f t="shared" si="15"/>
        <v>74169.55435797866</v>
      </c>
      <c r="AC94" s="13">
        <f>AC11/AC$84*100</f>
        <v>45859.49499103823</v>
      </c>
    </row>
    <row r="95" spans="1:29" ht="15" customHeight="1">
      <c r="A95" s="18" t="s">
        <v>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customHeight="1">
      <c r="A96" s="18" t="s">
        <v>16</v>
      </c>
      <c r="B96" s="13">
        <f aca="true" t="shared" si="16" ref="B96:AB98">B13/B$84*100</f>
        <v>1274258.5961255715</v>
      </c>
      <c r="C96" s="13">
        <f t="shared" si="16"/>
        <v>1165649.3877500715</v>
      </c>
      <c r="D96" s="13">
        <f t="shared" si="16"/>
        <v>934601.1553031137</v>
      </c>
      <c r="E96" s="13">
        <f t="shared" si="16"/>
        <v>1088287.048342662</v>
      </c>
      <c r="F96" s="13">
        <f t="shared" si="16"/>
        <v>1396531.1359327203</v>
      </c>
      <c r="G96" s="13">
        <f t="shared" si="16"/>
        <v>1312288.3641667527</v>
      </c>
      <c r="H96" s="13">
        <f t="shared" si="16"/>
        <v>1328721.7075687812</v>
      </c>
      <c r="I96" s="13">
        <f t="shared" si="16"/>
        <v>1178826.6713721515</v>
      </c>
      <c r="J96" s="13">
        <f t="shared" si="16"/>
        <v>1439072.2576762205</v>
      </c>
      <c r="K96" s="13">
        <f t="shared" si="16"/>
        <v>1348336.6854029985</v>
      </c>
      <c r="L96" s="13">
        <f t="shared" si="16"/>
        <v>1610577.438122007</v>
      </c>
      <c r="M96" s="13">
        <f t="shared" si="16"/>
        <v>1717687.8266272838</v>
      </c>
      <c r="N96" s="13">
        <f t="shared" si="16"/>
        <v>1864402.3303730683</v>
      </c>
      <c r="O96" s="13">
        <f t="shared" si="16"/>
        <v>1955959.5835840576</v>
      </c>
      <c r="P96" s="13">
        <f t="shared" si="16"/>
        <v>2139717.748821573</v>
      </c>
      <c r="Q96" s="13">
        <f t="shared" si="16"/>
        <v>1962569.0364904432</v>
      </c>
      <c r="R96" s="13">
        <f t="shared" si="16"/>
        <v>2153361.9072652096</v>
      </c>
      <c r="S96" s="13">
        <f t="shared" si="16"/>
        <v>2373652.0500686863</v>
      </c>
      <c r="T96" s="13">
        <f t="shared" si="16"/>
        <v>2511292.483105282</v>
      </c>
      <c r="U96" s="13">
        <f t="shared" si="16"/>
        <v>2725063.8355456716</v>
      </c>
      <c r="V96" s="13">
        <f t="shared" si="16"/>
        <v>3207448.122749434</v>
      </c>
      <c r="W96" s="13">
        <f t="shared" si="16"/>
        <v>3296240.196002686</v>
      </c>
      <c r="X96" s="13">
        <f t="shared" si="16"/>
        <v>2949941.119481502</v>
      </c>
      <c r="Y96" s="13">
        <f t="shared" si="16"/>
        <v>3129094.11</v>
      </c>
      <c r="Z96" s="13">
        <f t="shared" si="16"/>
        <v>2998855.9743707464</v>
      </c>
      <c r="AA96" s="13">
        <f t="shared" si="16"/>
        <v>3131092.0791060585</v>
      </c>
      <c r="AB96" s="13">
        <f t="shared" si="16"/>
        <v>3541340.70242468</v>
      </c>
      <c r="AC96" s="13">
        <f>AC13/AC$84*100</f>
        <v>3390162.343698057</v>
      </c>
    </row>
    <row r="97" spans="1:29" ht="15" customHeight="1">
      <c r="A97" s="18" t="s">
        <v>10</v>
      </c>
      <c r="B97" s="13">
        <f t="shared" si="16"/>
        <v>224520.29785457213</v>
      </c>
      <c r="C97" s="13"/>
      <c r="D97" s="13">
        <f t="shared" si="16"/>
        <v>444575.96954294894</v>
      </c>
      <c r="E97" s="13">
        <f t="shared" si="16"/>
        <v>442678.00050783635</v>
      </c>
      <c r="F97" s="13">
        <f t="shared" si="16"/>
        <v>283146.44431833073</v>
      </c>
      <c r="G97" s="13">
        <f t="shared" si="16"/>
        <v>713466.9572747373</v>
      </c>
      <c r="H97" s="13">
        <f t="shared" si="16"/>
        <v>321279.94943119166</v>
      </c>
      <c r="I97" s="13">
        <f t="shared" si="16"/>
        <v>182946.44301470465</v>
      </c>
      <c r="J97" s="13">
        <f t="shared" si="16"/>
        <v>287125.1724194444</v>
      </c>
      <c r="K97" s="13">
        <f t="shared" si="16"/>
        <v>131565.94281721034</v>
      </c>
      <c r="L97" s="13">
        <f t="shared" si="16"/>
        <v>141550.28983863193</v>
      </c>
      <c r="M97" s="13">
        <f t="shared" si="16"/>
        <v>377532.94867835887</v>
      </c>
      <c r="N97" s="13">
        <f t="shared" si="16"/>
        <v>497200.6744663847</v>
      </c>
      <c r="O97" s="13">
        <f t="shared" si="16"/>
        <v>266625.3491712244</v>
      </c>
      <c r="P97" s="13">
        <f t="shared" si="16"/>
        <v>216640.98484876886</v>
      </c>
      <c r="Q97" s="13">
        <f t="shared" si="16"/>
        <v>197179.59226738234</v>
      </c>
      <c r="R97" s="13">
        <f t="shared" si="16"/>
        <v>155707.37495223538</v>
      </c>
      <c r="S97" s="13">
        <f t="shared" si="16"/>
        <v>248718.8144718033</v>
      </c>
      <c r="T97" s="13"/>
      <c r="U97" s="13"/>
      <c r="V97" s="13">
        <f t="shared" si="16"/>
        <v>184388.59260408132</v>
      </c>
      <c r="W97" s="13">
        <f t="shared" si="16"/>
        <v>325668.02849935414</v>
      </c>
      <c r="X97" s="13">
        <f t="shared" si="16"/>
        <v>156177.52665636176</v>
      </c>
      <c r="Y97" s="13">
        <f t="shared" si="16"/>
        <v>744322.781</v>
      </c>
      <c r="Z97" s="13">
        <f t="shared" si="16"/>
        <v>758459.2216119102</v>
      </c>
      <c r="AA97" s="13">
        <f t="shared" si="16"/>
        <v>131353.27218069835</v>
      </c>
      <c r="AB97" s="13">
        <f t="shared" si="16"/>
        <v>0</v>
      </c>
      <c r="AC97" s="13">
        <f>AC14/AC$84*100</f>
        <v>15723.419061440833</v>
      </c>
    </row>
    <row r="98" spans="1:29" ht="15" customHeight="1">
      <c r="A98" s="18" t="s">
        <v>11</v>
      </c>
      <c r="B98" s="13"/>
      <c r="C98" s="13"/>
      <c r="D98" s="13"/>
      <c r="E98" s="13"/>
      <c r="F98" s="13"/>
      <c r="G98" s="13"/>
      <c r="H98" s="13"/>
      <c r="I98" s="13"/>
      <c r="J98" s="13"/>
      <c r="K98" s="13">
        <f t="shared" si="16"/>
        <v>129216.6999111957</v>
      </c>
      <c r="L98" s="13">
        <f t="shared" si="16"/>
        <v>187345.02781213683</v>
      </c>
      <c r="M98" s="13">
        <f t="shared" si="16"/>
        <v>115197.289219009</v>
      </c>
      <c r="N98" s="13">
        <f t="shared" si="16"/>
        <v>106692.87122106264</v>
      </c>
      <c r="O98" s="13">
        <f t="shared" si="16"/>
        <v>581039.9924681978</v>
      </c>
      <c r="P98" s="13">
        <f t="shared" si="16"/>
        <v>607980.2671459041</v>
      </c>
      <c r="Q98" s="13">
        <f t="shared" si="16"/>
        <v>196871.22004083393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customHeight="1">
      <c r="A99" s="18" t="s">
        <v>12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f aca="true" t="shared" si="17" ref="R99:AB99">R16/R$84*100</f>
        <v>2478972.6242519673</v>
      </c>
      <c r="S99" s="13">
        <f t="shared" si="17"/>
        <v>2590872.6853769124</v>
      </c>
      <c r="T99" s="13">
        <f t="shared" si="17"/>
        <v>4068586.5459903236</v>
      </c>
      <c r="U99" s="13">
        <f t="shared" si="17"/>
        <v>4567967.2890443</v>
      </c>
      <c r="V99" s="13">
        <f t="shared" si="17"/>
        <v>4992226.516529778</v>
      </c>
      <c r="W99" s="13">
        <f t="shared" si="17"/>
        <v>6005302.278438749</v>
      </c>
      <c r="X99" s="13">
        <f t="shared" si="17"/>
        <v>6340863.362330692</v>
      </c>
      <c r="Y99" s="13">
        <f t="shared" si="17"/>
        <v>6270821.445</v>
      </c>
      <c r="Z99" s="13">
        <f t="shared" si="17"/>
        <v>5786188.933483314</v>
      </c>
      <c r="AA99" s="13">
        <f t="shared" si="17"/>
        <v>6494494.0004566265</v>
      </c>
      <c r="AB99" s="13">
        <f t="shared" si="17"/>
        <v>6530151.282275984</v>
      </c>
      <c r="AC99" s="13">
        <f>AC16/AC$84*100</f>
        <v>7341246.515349017</v>
      </c>
    </row>
    <row r="100" spans="1:30" ht="15" customHeight="1">
      <c r="A100" s="18" t="s">
        <v>13</v>
      </c>
      <c r="B100" s="13"/>
      <c r="C100" s="13"/>
      <c r="D100" s="13"/>
      <c r="E100" s="13">
        <f>E17/E$84*100</f>
        <v>139279.4510615838</v>
      </c>
      <c r="F100" s="13">
        <f>F17/F$84*100</f>
        <v>170027.00489287477</v>
      </c>
      <c r="G100" s="13">
        <f>G17/G$84*100</f>
        <v>134103.74012657837</v>
      </c>
      <c r="H100" s="13"/>
      <c r="I100" s="13">
        <f>I17/I$84*100</f>
        <v>95321.12519310213</v>
      </c>
      <c r="J100" s="13">
        <f>J17/J$84*100</f>
        <v>133707.38403706206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>T17/T$84*100</f>
        <v>202108.64173697913</v>
      </c>
      <c r="U100" s="13">
        <f>U17/U$84*100</f>
        <v>377144.70645784924</v>
      </c>
      <c r="V100" s="13">
        <f>V17/V$84*100</f>
        <v>15179.307788018374</v>
      </c>
      <c r="W100" s="13"/>
      <c r="X100" s="13">
        <f>X17/X$84*100</f>
        <v>6434.690336725048</v>
      </c>
      <c r="Y100" s="13"/>
      <c r="Z100" s="13"/>
      <c r="AA100" s="13">
        <f>AA17/AA$84*100</f>
        <v>26255.176409220316</v>
      </c>
      <c r="AB100" s="13">
        <f>AB17/AB$84*100</f>
        <v>30527.223621484973</v>
      </c>
      <c r="AC100" s="13">
        <f>AC17/AC$84*100</f>
        <v>12494.306111230477</v>
      </c>
      <c r="AD100" s="1" t="s">
        <v>34</v>
      </c>
    </row>
    <row r="101" spans="1:29" ht="15" customHeight="1">
      <c r="A101" s="18" t="s">
        <v>14</v>
      </c>
      <c r="B101" s="13">
        <f>B18/B$84*100</f>
        <v>22875.652988956404</v>
      </c>
      <c r="C101" s="13">
        <f>C18/C$84*100</f>
        <v>8048.21211334917</v>
      </c>
      <c r="D101" s="13">
        <f>D18/D$84*100</f>
        <v>6197.620393256723</v>
      </c>
      <c r="E101" s="13"/>
      <c r="F101" s="13">
        <f>F18/F$84*100</f>
        <v>5565.532075053185</v>
      </c>
      <c r="G101" s="13">
        <f>G18/G$84*100</f>
        <v>4733.07318093806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f>R18/R$84*100</f>
        <v>3973.191884658167</v>
      </c>
      <c r="S101" s="13">
        <f>S18/S$84*100</f>
        <v>111367.06787351913</v>
      </c>
      <c r="T101" s="13">
        <f>T18/T$84*100</f>
        <v>39229.52232468022</v>
      </c>
      <c r="U101" s="13"/>
      <c r="V101" s="13"/>
      <c r="W101" s="13"/>
      <c r="X101" s="13"/>
      <c r="Y101" s="13"/>
      <c r="Z101" s="13"/>
      <c r="AA101" s="13"/>
      <c r="AB101" s="3"/>
      <c r="AC101" s="13">
        <f>AC18/AC$84*100</f>
        <v>383251.98686710384</v>
      </c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3"/>
      <c r="AC102" s="3"/>
    </row>
    <row r="103" spans="1:29" s="29" customFormat="1" ht="15" customHeight="1">
      <c r="A103" s="8" t="s">
        <v>20</v>
      </c>
      <c r="B103" s="9">
        <f aca="true" t="shared" si="18" ref="B103:AC103">B20/B$84*100</f>
        <v>1747869.337637669</v>
      </c>
      <c r="C103" s="9">
        <f t="shared" si="18"/>
        <v>2130093.472666414</v>
      </c>
      <c r="D103" s="9">
        <f t="shared" si="18"/>
        <v>2058023.1452541156</v>
      </c>
      <c r="E103" s="9">
        <f t="shared" si="18"/>
        <v>2057255.0765083618</v>
      </c>
      <c r="F103" s="9">
        <f t="shared" si="18"/>
        <v>2289242.480771251</v>
      </c>
      <c r="G103" s="9">
        <f t="shared" si="18"/>
        <v>2309038.5162709677</v>
      </c>
      <c r="H103" s="9">
        <f t="shared" si="18"/>
        <v>1805914.647413759</v>
      </c>
      <c r="I103" s="9">
        <f t="shared" si="18"/>
        <v>1669006.8464512795</v>
      </c>
      <c r="J103" s="9">
        <f t="shared" si="18"/>
        <v>2113246.800259275</v>
      </c>
      <c r="K103" s="9">
        <f t="shared" si="18"/>
        <v>1840644.7674802616</v>
      </c>
      <c r="L103" s="9">
        <f t="shared" si="18"/>
        <v>2149344.7255383795</v>
      </c>
      <c r="M103" s="9">
        <f t="shared" si="18"/>
        <v>2350930.8164839908</v>
      </c>
      <c r="N103" s="9">
        <f t="shared" si="18"/>
        <v>2693165.517868144</v>
      </c>
      <c r="O103" s="9">
        <f t="shared" si="18"/>
        <v>3014161.6119877636</v>
      </c>
      <c r="P103" s="9">
        <f t="shared" si="18"/>
        <v>3220102.2230267953</v>
      </c>
      <c r="Q103" s="9">
        <f t="shared" si="18"/>
        <v>2649770.899447401</v>
      </c>
      <c r="R103" s="9">
        <f t="shared" si="18"/>
        <v>5080002.292433041</v>
      </c>
      <c r="S103" s="9">
        <f t="shared" si="18"/>
        <v>5627208.631290118</v>
      </c>
      <c r="T103" s="9">
        <f t="shared" si="18"/>
        <v>7157814.653300031</v>
      </c>
      <c r="U103" s="9">
        <f t="shared" si="18"/>
        <v>8074269.644016263</v>
      </c>
      <c r="V103" s="9">
        <f t="shared" si="18"/>
        <v>9006968.271426115</v>
      </c>
      <c r="W103" s="9">
        <f t="shared" si="18"/>
        <v>10097546.736730533</v>
      </c>
      <c r="X103" s="9">
        <f t="shared" si="18"/>
        <v>9956345.490418477</v>
      </c>
      <c r="Y103" s="9">
        <f t="shared" si="18"/>
        <v>10769063.963</v>
      </c>
      <c r="Z103" s="9">
        <f t="shared" si="18"/>
        <v>10026619.024405899</v>
      </c>
      <c r="AA103" s="9">
        <f t="shared" si="18"/>
        <v>10260399.624191154</v>
      </c>
      <c r="AB103" s="9">
        <f t="shared" si="18"/>
        <v>10831080.740958164</v>
      </c>
      <c r="AC103" s="9">
        <f t="shared" si="18"/>
        <v>11828053.44467158</v>
      </c>
    </row>
    <row r="104" spans="1:29" ht="15" customHeight="1">
      <c r="A104" s="18" t="s">
        <v>27</v>
      </c>
      <c r="B104" s="13">
        <f aca="true" t="shared" si="19" ref="B104:AC104">B21/B$84*100</f>
        <v>684575.0968546954</v>
      </c>
      <c r="C104" s="13">
        <f t="shared" si="19"/>
        <v>1042243.4686787175</v>
      </c>
      <c r="D104" s="13">
        <f t="shared" si="19"/>
        <v>1255637.891673812</v>
      </c>
      <c r="E104" s="13">
        <f t="shared" si="19"/>
        <v>1211154.5895657788</v>
      </c>
      <c r="F104" s="13">
        <f t="shared" si="19"/>
        <v>939461.8142689775</v>
      </c>
      <c r="G104" s="13">
        <f t="shared" si="19"/>
        <v>896829.7182844117</v>
      </c>
      <c r="H104" s="13">
        <f t="shared" si="19"/>
        <v>951337.8788833244</v>
      </c>
      <c r="I104" s="13">
        <f t="shared" si="19"/>
        <v>768362.2343161403</v>
      </c>
      <c r="J104" s="13">
        <f t="shared" si="19"/>
        <v>870959.4753344982</v>
      </c>
      <c r="K104" s="13">
        <f t="shared" si="19"/>
        <v>857169.7847481637</v>
      </c>
      <c r="L104" s="13">
        <f t="shared" si="19"/>
        <v>931500.5130350706</v>
      </c>
      <c r="M104" s="13">
        <f t="shared" si="19"/>
        <v>1113887.7860192927</v>
      </c>
      <c r="N104" s="13">
        <f t="shared" si="19"/>
        <v>1468474.506736513</v>
      </c>
      <c r="O104" s="13">
        <f t="shared" si="19"/>
        <v>1542933.3526662504</v>
      </c>
      <c r="P104" s="13">
        <f t="shared" si="19"/>
        <v>1610587.703326211</v>
      </c>
      <c r="Q104" s="13">
        <f t="shared" si="19"/>
        <v>1334796.3514445971</v>
      </c>
      <c r="R104" s="13">
        <f t="shared" si="19"/>
        <v>1203923.4508203748</v>
      </c>
      <c r="S104" s="13">
        <f t="shared" si="19"/>
        <v>1377852.9994036823</v>
      </c>
      <c r="T104" s="13">
        <f t="shared" si="19"/>
        <v>1251424.3155362413</v>
      </c>
      <c r="U104" s="13">
        <f t="shared" si="19"/>
        <v>1660580.4696912316</v>
      </c>
      <c r="V104" s="13">
        <f t="shared" si="19"/>
        <v>1882995.8122982043</v>
      </c>
      <c r="W104" s="13">
        <f t="shared" si="19"/>
        <v>2074951.603669814</v>
      </c>
      <c r="X104" s="13">
        <f t="shared" si="19"/>
        <v>2238297.4949512687</v>
      </c>
      <c r="Y104" s="13">
        <f t="shared" si="19"/>
        <v>2241765.074</v>
      </c>
      <c r="Z104" s="13">
        <f t="shared" si="19"/>
        <v>2156130.780723187</v>
      </c>
      <c r="AA104" s="13">
        <f t="shared" si="19"/>
        <v>2057861.1307509313</v>
      </c>
      <c r="AB104" s="13">
        <f t="shared" si="19"/>
        <v>2253149.971698668</v>
      </c>
      <c r="AC104" s="13">
        <f t="shared" si="19"/>
        <v>2267108.377065353</v>
      </c>
    </row>
    <row r="105" spans="1:29" ht="15" customHeight="1">
      <c r="A105" s="19" t="s">
        <v>24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20" ref="X105:AC113">X22/X$84*100</f>
        <v>1897510.3506621</v>
      </c>
      <c r="Y105" s="13">
        <f t="shared" si="20"/>
        <v>1894119.023</v>
      </c>
      <c r="Z105" s="13">
        <f t="shared" si="20"/>
        <v>1863872.094214106</v>
      </c>
      <c r="AA105" s="13">
        <f t="shared" si="20"/>
        <v>1789450.836526102</v>
      </c>
      <c r="AB105" s="13">
        <f t="shared" si="20"/>
        <v>1899677.1889661476</v>
      </c>
      <c r="AC105" s="13">
        <f t="shared" si="20"/>
        <v>1940033.5974203753</v>
      </c>
    </row>
    <row r="106" spans="1:29" ht="15" customHeight="1">
      <c r="A106" s="19" t="s">
        <v>25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20"/>
        <v>83711.35991565854</v>
      </c>
      <c r="Y106" s="13">
        <f t="shared" si="20"/>
        <v>100956.213</v>
      </c>
      <c r="Z106" s="13">
        <f t="shared" si="20"/>
        <v>69270.00575554476</v>
      </c>
      <c r="AA106" s="13">
        <f t="shared" si="20"/>
        <v>73225.40026334923</v>
      </c>
      <c r="AB106" s="13">
        <f t="shared" si="20"/>
        <v>109905.29910256798</v>
      </c>
      <c r="AC106" s="13">
        <f t="shared" si="20"/>
        <v>84539.2019051461</v>
      </c>
    </row>
    <row r="107" spans="1:29" ht="15" customHeight="1">
      <c r="A107" s="19" t="s">
        <v>26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20"/>
        <v>257075.78437351008</v>
      </c>
      <c r="Y107" s="13">
        <f t="shared" si="20"/>
        <v>246689.83800000002</v>
      </c>
      <c r="Z107" s="13">
        <f t="shared" si="20"/>
        <v>222988.68075353652</v>
      </c>
      <c r="AA107" s="13">
        <f t="shared" si="20"/>
        <v>195184.89396147995</v>
      </c>
      <c r="AB107" s="13">
        <f t="shared" si="20"/>
        <v>243567.48362995242</v>
      </c>
      <c r="AC107" s="13">
        <f t="shared" si="20"/>
        <v>242535.57773983158</v>
      </c>
    </row>
    <row r="108" spans="1:29" ht="15" customHeight="1">
      <c r="A108" s="18" t="s">
        <v>17</v>
      </c>
      <c r="B108" s="13">
        <f aca="true" t="shared" si="21" ref="B108:W108">B25/B$84*100</f>
        <v>87266.37992083369</v>
      </c>
      <c r="C108" s="13">
        <f t="shared" si="21"/>
        <v>468808.3556025892</v>
      </c>
      <c r="D108" s="13">
        <f t="shared" si="21"/>
        <v>331366.10369279276</v>
      </c>
      <c r="E108" s="13">
        <f t="shared" si="21"/>
        <v>314931.24284625635</v>
      </c>
      <c r="F108" s="13">
        <f t="shared" si="21"/>
        <v>653950.0188187491</v>
      </c>
      <c r="G108" s="13">
        <f t="shared" si="21"/>
        <v>426590.1328078804</v>
      </c>
      <c r="H108" s="13">
        <f t="shared" si="21"/>
        <v>374129.18375634187</v>
      </c>
      <c r="I108" s="13">
        <f t="shared" si="21"/>
        <v>249365.536079286</v>
      </c>
      <c r="J108" s="13">
        <f t="shared" si="21"/>
        <v>598034.7291433336</v>
      </c>
      <c r="K108" s="13">
        <f t="shared" si="21"/>
        <v>347485.1619584219</v>
      </c>
      <c r="L108" s="13">
        <f t="shared" si="21"/>
        <v>379095.2223773143</v>
      </c>
      <c r="M108" s="13">
        <f t="shared" si="21"/>
        <v>493794.19805360294</v>
      </c>
      <c r="N108" s="13">
        <f t="shared" si="21"/>
        <v>352979.35321511835</v>
      </c>
      <c r="O108" s="13">
        <f t="shared" si="21"/>
        <v>629448.6661937495</v>
      </c>
      <c r="P108" s="13">
        <f t="shared" si="21"/>
        <v>562168.8381949422</v>
      </c>
      <c r="Q108" s="13">
        <f t="shared" si="21"/>
        <v>143653.69256944844</v>
      </c>
      <c r="R108" s="13">
        <f t="shared" si="21"/>
        <v>246712.57733487574</v>
      </c>
      <c r="S108" s="13">
        <f t="shared" si="21"/>
        <v>366851.20648469444</v>
      </c>
      <c r="T108" s="13">
        <f t="shared" si="21"/>
        <v>297560.2352531385</v>
      </c>
      <c r="U108" s="13">
        <f t="shared" si="21"/>
        <v>412965.57250855514</v>
      </c>
      <c r="V108" s="13">
        <f t="shared" si="21"/>
        <v>714981.0554797377</v>
      </c>
      <c r="W108" s="13">
        <f t="shared" si="21"/>
        <v>644023.145412804</v>
      </c>
      <c r="X108" s="13">
        <f t="shared" si="20"/>
        <v>443580.8716981751</v>
      </c>
      <c r="Y108" s="13">
        <f t="shared" si="20"/>
        <v>868037.4609999999</v>
      </c>
      <c r="Z108" s="13">
        <f t="shared" si="20"/>
        <v>628403.7262529304</v>
      </c>
      <c r="AA108" s="13">
        <f t="shared" si="20"/>
        <v>644028.9801000524</v>
      </c>
      <c r="AB108" s="13">
        <f t="shared" si="20"/>
        <v>859202.277184394</v>
      </c>
      <c r="AC108" s="13">
        <f t="shared" si="20"/>
        <v>1110173.414558418</v>
      </c>
    </row>
    <row r="109" spans="1:29" ht="15" customHeight="1">
      <c r="A109" s="20" t="s">
        <v>31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20"/>
        <v>24101.843161218814</v>
      </c>
      <c r="Y109" s="13">
        <f t="shared" si="20"/>
        <v>32132.347000000005</v>
      </c>
      <c r="Z109" s="13">
        <f t="shared" si="20"/>
        <v>36155.23145403043</v>
      </c>
      <c r="AA109" s="13">
        <f t="shared" si="20"/>
        <v>16470.852625141062</v>
      </c>
      <c r="AB109" s="13">
        <f t="shared" si="20"/>
        <v>42674.799269705385</v>
      </c>
      <c r="AC109" s="13">
        <f t="shared" si="20"/>
        <v>43555.462742055475</v>
      </c>
    </row>
    <row r="110" spans="1:29" ht="15" customHeight="1">
      <c r="A110" s="20" t="s">
        <v>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20"/>
        <v>419479.0285369563</v>
      </c>
      <c r="Y110" s="13">
        <f t="shared" si="20"/>
        <v>835905.114</v>
      </c>
      <c r="Z110" s="13">
        <f t="shared" si="20"/>
        <v>592248.4947988999</v>
      </c>
      <c r="AA110" s="13">
        <f t="shared" si="20"/>
        <v>627558.1274749113</v>
      </c>
      <c r="AB110" s="13">
        <f t="shared" si="20"/>
        <v>816527.4779146888</v>
      </c>
      <c r="AC110" s="13">
        <f t="shared" si="20"/>
        <v>1066617.9518163628</v>
      </c>
    </row>
    <row r="111" spans="1:29" ht="15" customHeight="1">
      <c r="A111" s="18" t="s">
        <v>18</v>
      </c>
      <c r="B111" s="13">
        <f aca="true" t="shared" si="22" ref="B111:W111">B28/B$84*100</f>
        <v>321106.38825238805</v>
      </c>
      <c r="C111" s="13">
        <f t="shared" si="22"/>
        <v>377595.28498463193</v>
      </c>
      <c r="D111" s="13">
        <f t="shared" si="22"/>
        <v>394995.00639689516</v>
      </c>
      <c r="E111" s="13">
        <f t="shared" si="22"/>
        <v>438464.1317655273</v>
      </c>
      <c r="F111" s="13">
        <f t="shared" si="22"/>
        <v>406283.8414788825</v>
      </c>
      <c r="G111" s="13">
        <f t="shared" si="22"/>
        <v>534486.671432598</v>
      </c>
      <c r="H111" s="13">
        <f t="shared" si="22"/>
        <v>325361.17085024045</v>
      </c>
      <c r="I111" s="13">
        <f t="shared" si="22"/>
        <v>478978.4999050564</v>
      </c>
      <c r="J111" s="13">
        <f t="shared" si="22"/>
        <v>585685.1449852566</v>
      </c>
      <c r="K111" s="13">
        <f t="shared" si="22"/>
        <v>568983.9284424791</v>
      </c>
      <c r="L111" s="13">
        <f t="shared" si="22"/>
        <v>647008.6212115675</v>
      </c>
      <c r="M111" s="13">
        <f t="shared" si="22"/>
        <v>706474.8476292377</v>
      </c>
      <c r="N111" s="13">
        <f t="shared" si="22"/>
        <v>843981.5497564625</v>
      </c>
      <c r="O111" s="13">
        <f t="shared" si="22"/>
        <v>664973.1712652327</v>
      </c>
      <c r="P111" s="13">
        <f t="shared" si="22"/>
        <v>789991.2781995727</v>
      </c>
      <c r="Q111" s="13">
        <f t="shared" si="22"/>
        <v>756895.1903402527</v>
      </c>
      <c r="R111" s="13">
        <f t="shared" si="22"/>
        <v>3177866.4400561335</v>
      </c>
      <c r="S111" s="13">
        <f t="shared" si="22"/>
        <v>3479904.018626469</v>
      </c>
      <c r="T111" s="13">
        <f t="shared" si="22"/>
        <v>5435684.078785643</v>
      </c>
      <c r="U111" s="13">
        <f t="shared" si="22"/>
        <v>5860964.108995361</v>
      </c>
      <c r="V111" s="13">
        <f t="shared" si="22"/>
        <v>6269779.933873457</v>
      </c>
      <c r="W111" s="13">
        <f t="shared" si="22"/>
        <v>7135055.400029279</v>
      </c>
      <c r="X111" s="13">
        <f t="shared" si="20"/>
        <v>7041185.560472411</v>
      </c>
      <c r="Y111" s="13">
        <f t="shared" si="20"/>
        <v>7087782.687000001</v>
      </c>
      <c r="Z111" s="13">
        <f t="shared" si="20"/>
        <v>6434505.395593607</v>
      </c>
      <c r="AA111" s="13">
        <f t="shared" si="20"/>
        <v>6938264.173325183</v>
      </c>
      <c r="AB111" s="13">
        <f t="shared" si="20"/>
        <v>7326568.825236519</v>
      </c>
      <c r="AC111" s="13">
        <f t="shared" si="20"/>
        <v>7711814.964671332</v>
      </c>
    </row>
    <row r="112" spans="1:29" ht="15" customHeight="1">
      <c r="A112" s="19" t="s">
        <v>29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20"/>
        <v>5545315.0301660225</v>
      </c>
      <c r="Y112" s="13">
        <f t="shared" si="20"/>
        <v>5601729.448</v>
      </c>
      <c r="Z112" s="13">
        <f t="shared" si="20"/>
        <v>4998143.634870971</v>
      </c>
      <c r="AA112" s="13">
        <f t="shared" si="20"/>
        <v>5419653.106425233</v>
      </c>
      <c r="AB112" s="13">
        <f t="shared" si="20"/>
        <v>5700757.007597258</v>
      </c>
      <c r="AC112" s="13">
        <f t="shared" si="20"/>
        <v>6042422.647827776</v>
      </c>
    </row>
    <row r="113" spans="1:29" ht="15" customHeight="1">
      <c r="A113" s="19" t="s">
        <v>30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20"/>
        <v>1495870.5303063893</v>
      </c>
      <c r="Y113" s="13">
        <f t="shared" si="20"/>
        <v>1486053.239</v>
      </c>
      <c r="Z113" s="13">
        <f t="shared" si="20"/>
        <v>1436361.7607226365</v>
      </c>
      <c r="AA113" s="13">
        <f t="shared" si="20"/>
        <v>1518611.06689995</v>
      </c>
      <c r="AB113" s="13">
        <f t="shared" si="20"/>
        <v>1625811.81763926</v>
      </c>
      <c r="AC113" s="13">
        <f t="shared" si="20"/>
        <v>1669392.316843557</v>
      </c>
    </row>
    <row r="114" spans="1:31" ht="15" customHeight="1">
      <c r="A114" s="18" t="s">
        <v>15</v>
      </c>
      <c r="B114" s="13">
        <f aca="true" t="shared" si="23" ref="B114:AB115">B31/B$84*100</f>
        <v>638823.7908767825</v>
      </c>
      <c r="C114" s="13">
        <f t="shared" si="23"/>
        <v>147550.55541140147</v>
      </c>
      <c r="D114" s="13">
        <f t="shared" si="23"/>
        <v>76024.1434906158</v>
      </c>
      <c r="E114" s="13">
        <f t="shared" si="23"/>
        <v>83833.80971541189</v>
      </c>
      <c r="F114" s="13">
        <f t="shared" si="23"/>
        <v>77917.44905074457</v>
      </c>
      <c r="G114" s="13">
        <f t="shared" si="23"/>
        <v>451131.99374607776</v>
      </c>
      <c r="H114" s="13">
        <f t="shared" si="23"/>
        <v>150436.92116797398</v>
      </c>
      <c r="I114" s="13"/>
      <c r="J114" s="13">
        <f t="shared" si="23"/>
        <v>24699.168316154184</v>
      </c>
      <c r="K114" s="13">
        <f t="shared" si="23"/>
        <v>65768.31333975006</v>
      </c>
      <c r="L114" s="13">
        <f t="shared" si="23"/>
        <v>191740.36891442718</v>
      </c>
      <c r="M114" s="13">
        <f t="shared" si="23"/>
        <v>36773.98478185755</v>
      </c>
      <c r="N114" s="13">
        <f t="shared" si="23"/>
        <v>27730.108160050004</v>
      </c>
      <c r="O114" s="13">
        <f t="shared" si="23"/>
        <v>176806.42186253096</v>
      </c>
      <c r="P114" s="13">
        <f t="shared" si="23"/>
        <v>257354.4033060692</v>
      </c>
      <c r="Q114" s="13">
        <f t="shared" si="23"/>
        <v>409240.8510647712</v>
      </c>
      <c r="R114" s="13">
        <f t="shared" si="23"/>
        <v>159845.43591031176</v>
      </c>
      <c r="S114" s="13">
        <f t="shared" si="23"/>
        <v>102610.91548149938</v>
      </c>
      <c r="T114" s="13">
        <f t="shared" si="23"/>
        <v>78266.06028477481</v>
      </c>
      <c r="U114" s="13">
        <f t="shared" si="23"/>
        <v>113002.87438412584</v>
      </c>
      <c r="V114" s="13">
        <f t="shared" si="23"/>
        <v>108245.15979700716</v>
      </c>
      <c r="W114" s="13">
        <f t="shared" si="23"/>
        <v>229356.0826584354</v>
      </c>
      <c r="X114" s="13">
        <f t="shared" si="23"/>
        <v>233281.56329662428</v>
      </c>
      <c r="Y114" s="13">
        <f t="shared" si="23"/>
        <v>556524.286</v>
      </c>
      <c r="Z114" s="13">
        <f t="shared" si="23"/>
        <v>581427.4975808568</v>
      </c>
      <c r="AA114" s="13">
        <f t="shared" si="23"/>
        <v>585998.8503484604</v>
      </c>
      <c r="AB114" s="13">
        <f t="shared" si="23"/>
        <v>388684.3897498344</v>
      </c>
      <c r="AC114" s="13">
        <f>AC31/AC$84*100</f>
        <v>345312.6174726558</v>
      </c>
      <c r="AE114" s="1" t="s">
        <v>34</v>
      </c>
    </row>
    <row r="115" spans="1:29" ht="15" customHeight="1">
      <c r="A115" s="18" t="s">
        <v>14</v>
      </c>
      <c r="B115" s="13">
        <f t="shared" si="23"/>
        <v>16097.68173296932</v>
      </c>
      <c r="C115" s="13">
        <f t="shared" si="23"/>
        <v>93895.80798907366</v>
      </c>
      <c r="D115" s="13"/>
      <c r="E115" s="13">
        <f t="shared" si="23"/>
        <v>8871.302615387502</v>
      </c>
      <c r="F115" s="13">
        <f t="shared" si="23"/>
        <v>41602.35226102255</v>
      </c>
      <c r="G115" s="13"/>
      <c r="H115" s="13">
        <f t="shared" si="23"/>
        <v>4649.4927558783165</v>
      </c>
      <c r="I115" s="13">
        <f t="shared" si="23"/>
        <v>172300.57615079687</v>
      </c>
      <c r="J115" s="13">
        <f t="shared" si="23"/>
        <v>33868.28248003227</v>
      </c>
      <c r="K115" s="13">
        <f t="shared" si="23"/>
        <v>1237.5789914470597</v>
      </c>
      <c r="L115" s="13"/>
      <c r="M115" s="13"/>
      <c r="N115" s="13"/>
      <c r="O115" s="13"/>
      <c r="P115" s="13"/>
      <c r="Q115" s="13">
        <f t="shared" si="23"/>
        <v>5184.814028331595</v>
      </c>
      <c r="R115" s="13">
        <f t="shared" si="23"/>
        <v>131108.49935743105</v>
      </c>
      <c r="S115" s="13">
        <f t="shared" si="23"/>
        <v>45289.067578765826</v>
      </c>
      <c r="T115" s="13"/>
      <c r="U115" s="13">
        <f t="shared" si="23"/>
        <v>26756.61843698947</v>
      </c>
      <c r="V115" s="13">
        <f t="shared" si="23"/>
        <v>30966.309977711153</v>
      </c>
      <c r="W115" s="13">
        <f t="shared" si="23"/>
        <v>14160.504960201408</v>
      </c>
      <c r="X115" s="13"/>
      <c r="Y115" s="13">
        <f t="shared" si="23"/>
        <v>14954.454999999998</v>
      </c>
      <c r="Z115" s="13">
        <f t="shared" si="23"/>
        <v>226151.62425531802</v>
      </c>
      <c r="AA115" s="13">
        <f t="shared" si="23"/>
        <v>34246.489666527275</v>
      </c>
      <c r="AB115" s="13">
        <f t="shared" si="23"/>
        <v>3475.277088746601</v>
      </c>
      <c r="AC115" s="13">
        <f>AC32/AC$84*100</f>
        <v>393644.07090381975</v>
      </c>
    </row>
    <row r="116" spans="1:28" ht="15" customHeight="1">
      <c r="A116" s="18" t="s">
        <v>11</v>
      </c>
      <c r="B116" s="13"/>
      <c r="C116" s="13"/>
      <c r="D116" s="13"/>
      <c r="E116" s="13"/>
      <c r="F116" s="13">
        <f>F33/F$84*100</f>
        <v>170027.00489287477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f>R33/R$84*100</f>
        <v>160545.88895391443</v>
      </c>
      <c r="S116" s="13">
        <f>S33/S$84*100</f>
        <v>254700.42371500816</v>
      </c>
      <c r="T116" s="13">
        <f>T33/T$84*100</f>
        <v>94879.96344023233</v>
      </c>
      <c r="U116" s="13"/>
      <c r="V116" s="13"/>
      <c r="W116" s="13"/>
      <c r="X116" s="13"/>
      <c r="Y116" s="13"/>
      <c r="Z116" s="13"/>
      <c r="AA116" s="13"/>
      <c r="AB116" s="3"/>
    </row>
    <row r="117" spans="1:226" ht="15" customHeight="1">
      <c r="A117" s="18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3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</row>
    <row r="118" spans="1:226" ht="15" customHeight="1">
      <c r="A118" s="18" t="s">
        <v>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3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</row>
    <row r="119" spans="2:226" s="21" customFormat="1" ht="15" customHeigh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</row>
    <row r="120" spans="1:226" ht="15" customHeight="1">
      <c r="A120" s="41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5"/>
      <c r="M120" s="25"/>
      <c r="N120" s="25"/>
      <c r="O120" s="25"/>
      <c r="P120" s="25"/>
      <c r="Q120" s="25"/>
      <c r="R120" s="25"/>
      <c r="S120" s="25"/>
      <c r="T120" s="25"/>
      <c r="U120" s="2"/>
      <c r="V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</row>
    <row r="121" spans="1:22" ht="15" customHeight="1">
      <c r="A121" s="24" t="s">
        <v>41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5"/>
      <c r="M121" s="25"/>
      <c r="N121" s="25"/>
      <c r="O121" s="25"/>
      <c r="P121" s="25"/>
      <c r="Q121" s="25"/>
      <c r="R121" s="25"/>
      <c r="S121" s="25"/>
      <c r="T121" s="25"/>
      <c r="U121" s="2"/>
      <c r="V121" s="2"/>
    </row>
    <row r="122" spans="1:20" ht="15" customHeight="1">
      <c r="A122" s="27" t="s">
        <v>32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5"/>
      <c r="Q122" s="25"/>
      <c r="R122" s="25"/>
      <c r="S122" s="25"/>
      <c r="T122" s="25"/>
    </row>
    <row r="123" ht="15" customHeight="1">
      <c r="A123" s="27" t="s">
        <v>40</v>
      </c>
    </row>
    <row r="124" ht="15" customHeight="1"/>
    <row r="125" ht="15" customHeight="1"/>
    <row r="126" ht="15" customHeight="1"/>
    <row r="127" spans="1:29" ht="15" customHeight="1">
      <c r="A127" s="50" t="s">
        <v>36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ht="15" customHeight="1">
      <c r="A128" s="51" t="s">
        <v>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5">
        <v>1999</v>
      </c>
      <c r="V130" s="6">
        <v>2000</v>
      </c>
      <c r="W130" s="5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5">
        <v>2006</v>
      </c>
      <c r="AC130" s="5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29" customFormat="1" ht="15" customHeight="1">
      <c r="A132" s="8" t="s">
        <v>19</v>
      </c>
      <c r="B132" s="42"/>
      <c r="C132" s="28">
        <f>((C90/B90)-1)*100</f>
        <v>21.868003906135215</v>
      </c>
      <c r="D132" s="28">
        <f aca="true" t="shared" si="24" ref="D132:AC136">((D90/C90)-1)*100</f>
        <v>-3.3834349683294462</v>
      </c>
      <c r="E132" s="28">
        <f t="shared" si="24"/>
        <v>-0.03732070494566475</v>
      </c>
      <c r="F132" s="28">
        <f t="shared" si="24"/>
        <v>11.276550336996882</v>
      </c>
      <c r="G132" s="28">
        <f t="shared" si="24"/>
        <v>0.8647417504259902</v>
      </c>
      <c r="H132" s="28">
        <f t="shared" si="24"/>
        <v>-21.789323361731515</v>
      </c>
      <c r="I132" s="28">
        <f t="shared" si="24"/>
        <v>-7.581078162168097</v>
      </c>
      <c r="J132" s="28">
        <f t="shared" si="24"/>
        <v>26.617024055506967</v>
      </c>
      <c r="K132" s="28">
        <f t="shared" si="24"/>
        <v>-12.899734786114248</v>
      </c>
      <c r="L132" s="28">
        <f t="shared" si="24"/>
        <v>16.771434860734715</v>
      </c>
      <c r="M132" s="28">
        <f t="shared" si="24"/>
        <v>9.378945111271664</v>
      </c>
      <c r="N132" s="28">
        <f t="shared" si="24"/>
        <v>14.557506358930873</v>
      </c>
      <c r="O132" s="28">
        <f t="shared" si="24"/>
        <v>11.918590764991688</v>
      </c>
      <c r="P132" s="28">
        <f t="shared" si="24"/>
        <v>6.83262200644259</v>
      </c>
      <c r="Q132" s="28">
        <f t="shared" si="24"/>
        <v>-17.711617719315566</v>
      </c>
      <c r="R132" s="28">
        <f t="shared" si="24"/>
        <v>91.71477344544358</v>
      </c>
      <c r="S132" s="28">
        <f t="shared" si="24"/>
        <v>10.771795447619215</v>
      </c>
      <c r="T132" s="28">
        <f t="shared" si="24"/>
        <v>27.200093728513487</v>
      </c>
      <c r="U132" s="28">
        <f t="shared" si="24"/>
        <v>12.803558559506856</v>
      </c>
      <c r="V132" s="28">
        <f t="shared" si="24"/>
        <v>11.551492191012747</v>
      </c>
      <c r="W132" s="28">
        <f t="shared" si="24"/>
        <v>12.108163728789755</v>
      </c>
      <c r="X132" s="28">
        <f t="shared" si="24"/>
        <v>-1.3983718025133984</v>
      </c>
      <c r="Y132" s="28">
        <f t="shared" si="24"/>
        <v>8.162819112330322</v>
      </c>
      <c r="Z132" s="28">
        <f t="shared" si="24"/>
        <v>-6.894238358551585</v>
      </c>
      <c r="AA132" s="28">
        <f t="shared" si="24"/>
        <v>2.3315995074332463</v>
      </c>
      <c r="AB132" s="28">
        <f t="shared" si="24"/>
        <v>5.561977483035863</v>
      </c>
      <c r="AC132" s="28">
        <f t="shared" si="24"/>
        <v>9.20473884815376</v>
      </c>
    </row>
    <row r="133" spans="1:29" ht="15" customHeight="1">
      <c r="A133" s="18" t="s">
        <v>5</v>
      </c>
      <c r="B133" s="40"/>
      <c r="C133" s="30">
        <f>((C91/B91)-1)*100</f>
        <v>-29.250318867394043</v>
      </c>
      <c r="D133" s="30">
        <f t="shared" si="24"/>
        <v>-31.502198598094957</v>
      </c>
      <c r="E133" s="30">
        <f t="shared" si="24"/>
        <v>-11.212400592481142</v>
      </c>
      <c r="F133" s="30">
        <f t="shared" si="24"/>
        <v>-75.43024803793539</v>
      </c>
      <c r="G133" s="30">
        <f t="shared" si="24"/>
        <v>-60.24617762992243</v>
      </c>
      <c r="H133" s="30">
        <f t="shared" si="24"/>
        <v>462.20142131642945</v>
      </c>
      <c r="I133" s="30">
        <f t="shared" si="24"/>
        <v>-75.43907318176814</v>
      </c>
      <c r="J133" s="30">
        <f t="shared" si="24"/>
        <v>49.6815351336156</v>
      </c>
      <c r="K133" s="30">
        <f t="shared" si="24"/>
        <v>0.14836816767225258</v>
      </c>
      <c r="L133" s="30">
        <f t="shared" si="24"/>
        <v>48.55415909668379</v>
      </c>
      <c r="M133" s="30">
        <f t="shared" si="24"/>
        <v>-4.285561243966852</v>
      </c>
      <c r="N133" s="30">
        <f t="shared" si="24"/>
        <v>103.51535201532216</v>
      </c>
      <c r="O133" s="30">
        <f t="shared" si="24"/>
        <v>-8.405367215636783</v>
      </c>
      <c r="P133" s="30">
        <f t="shared" si="24"/>
        <v>18.557735069757154</v>
      </c>
      <c r="Q133" s="30">
        <f t="shared" si="24"/>
        <v>99.00384283630561</v>
      </c>
      <c r="R133" s="30">
        <f t="shared" si="24"/>
        <v>12.241017207067696</v>
      </c>
      <c r="S133" s="30">
        <f t="shared" si="24"/>
        <v>2.628393164512288</v>
      </c>
      <c r="T133" s="30">
        <f t="shared" si="24"/>
        <v>10.589605435421422</v>
      </c>
      <c r="U133" s="30">
        <f t="shared" si="24"/>
        <v>6.933321565974859</v>
      </c>
      <c r="V133" s="30">
        <f t="shared" si="24"/>
        <v>59.43081983199636</v>
      </c>
      <c r="W133" s="30">
        <f t="shared" si="24"/>
        <v>0.6349975734075697</v>
      </c>
      <c r="X133" s="30">
        <f t="shared" si="24"/>
        <v>3.763735071987284</v>
      </c>
      <c r="Y133" s="30">
        <f t="shared" si="24"/>
        <v>5.890809141273956</v>
      </c>
      <c r="Z133" s="30">
        <f t="shared" si="24"/>
        <v>-8.889327280024716</v>
      </c>
      <c r="AA133" s="30">
        <f t="shared" si="24"/>
        <v>-0.21814519294820478</v>
      </c>
      <c r="AB133" s="30">
        <f t="shared" si="24"/>
        <v>76.2832651269751</v>
      </c>
      <c r="AC133" s="30">
        <f t="shared" si="24"/>
        <v>4.187956520917435</v>
      </c>
    </row>
    <row r="134" spans="1:29" ht="15" customHeight="1">
      <c r="A134" s="18" t="s">
        <v>6</v>
      </c>
      <c r="B134" s="40"/>
      <c r="C134" s="30">
        <f>((C92/B92)-1)*100</f>
        <v>-53.63457460240808</v>
      </c>
      <c r="D134" s="30">
        <f t="shared" si="24"/>
        <v>68.28666777924701</v>
      </c>
      <c r="E134" s="30">
        <f t="shared" si="24"/>
        <v>-66.93071859383862</v>
      </c>
      <c r="F134" s="30">
        <f t="shared" si="24"/>
        <v>219.13712014550012</v>
      </c>
      <c r="G134" s="30">
        <f t="shared" si="24"/>
        <v>-50.46584868128138</v>
      </c>
      <c r="H134" s="30">
        <f t="shared" si="24"/>
        <v>189.36354711573475</v>
      </c>
      <c r="I134" s="30">
        <f t="shared" si="24"/>
        <v>-51.35198744325591</v>
      </c>
      <c r="J134" s="30">
        <f t="shared" si="24"/>
        <v>39.78021054060372</v>
      </c>
      <c r="K134" s="30">
        <f t="shared" si="24"/>
        <v>0.9198350852743564</v>
      </c>
      <c r="L134" s="30">
        <f t="shared" si="24"/>
        <v>45.66407872833895</v>
      </c>
      <c r="M134" s="30">
        <f t="shared" si="24"/>
        <v>-9.411917836381</v>
      </c>
      <c r="N134" s="30">
        <f t="shared" si="24"/>
        <v>119.10841969900163</v>
      </c>
      <c r="O134" s="30">
        <f t="shared" si="24"/>
        <v>-7.115336604423872</v>
      </c>
      <c r="P134" s="30">
        <f t="shared" si="24"/>
        <v>15.193531917952585</v>
      </c>
      <c r="Q134" s="30">
        <f t="shared" si="24"/>
        <v>-14.928822761814953</v>
      </c>
      <c r="R134" s="30">
        <f t="shared" si="24"/>
        <v>-10.429731453993163</v>
      </c>
      <c r="S134" s="30">
        <f t="shared" si="24"/>
        <v>5.896432535807716</v>
      </c>
      <c r="T134" s="30">
        <f t="shared" si="24"/>
        <v>9.747414200109162</v>
      </c>
      <c r="U134" s="30">
        <f t="shared" si="24"/>
        <v>-0.42582497900748306</v>
      </c>
      <c r="V134" s="30">
        <f t="shared" si="24"/>
        <v>105.43116775372332</v>
      </c>
      <c r="W134" s="30">
        <f t="shared" si="24"/>
        <v>-13.671133709265126</v>
      </c>
      <c r="X134" s="30">
        <f t="shared" si="24"/>
        <v>6.833553302683049</v>
      </c>
      <c r="Y134" s="30">
        <f t="shared" si="24"/>
        <v>20.429454888960063</v>
      </c>
      <c r="Z134" s="30">
        <f t="shared" si="24"/>
        <v>-18.811338887812568</v>
      </c>
      <c r="AA134" s="30">
        <f t="shared" si="24"/>
        <v>-6.3825008694494585</v>
      </c>
      <c r="AB134" s="30">
        <f t="shared" si="24"/>
        <v>36.762039386341726</v>
      </c>
      <c r="AC134" s="30">
        <f t="shared" si="24"/>
        <v>-10.831323032325857</v>
      </c>
    </row>
    <row r="135" spans="1:29" ht="15" customHeight="1">
      <c r="A135" s="18" t="s">
        <v>7</v>
      </c>
      <c r="B135" s="40"/>
      <c r="C135" s="30">
        <f>((C93/B93)-1)*100</f>
        <v>-93.40329313448895</v>
      </c>
      <c r="D135" s="43" t="s">
        <v>44</v>
      </c>
      <c r="E135" s="30">
        <f t="shared" si="24"/>
        <v>-77.63430243061549</v>
      </c>
      <c r="F135" s="43" t="s">
        <v>44</v>
      </c>
      <c r="G135" s="30">
        <f t="shared" si="24"/>
        <v>-87.40109629502157</v>
      </c>
      <c r="H135" s="30">
        <f t="shared" si="24"/>
        <v>141.1201110484687</v>
      </c>
      <c r="I135" s="43" t="s">
        <v>44</v>
      </c>
      <c r="J135" s="30">
        <f t="shared" si="24"/>
        <v>11.427066333264403</v>
      </c>
      <c r="K135" s="30">
        <f t="shared" si="24"/>
        <v>-20.027818921967334</v>
      </c>
      <c r="L135" s="30">
        <f t="shared" si="24"/>
        <v>-30.98158631904795</v>
      </c>
      <c r="M135" s="30">
        <f t="shared" si="24"/>
        <v>-68.49764453807356</v>
      </c>
      <c r="N135" s="30">
        <f t="shared" si="24"/>
        <v>-44.604534021632105</v>
      </c>
      <c r="O135" s="30">
        <f t="shared" si="24"/>
        <v>-50.619267784636826</v>
      </c>
      <c r="P135" s="30">
        <f t="shared" si="24"/>
        <v>-9.266404255540062</v>
      </c>
      <c r="Q135" s="30">
        <f t="shared" si="24"/>
        <v>479.4654282392026</v>
      </c>
      <c r="R135" s="30">
        <f t="shared" si="24"/>
        <v>44.64302471369326</v>
      </c>
      <c r="S135" s="30">
        <f t="shared" si="24"/>
        <v>-11.041909777564118</v>
      </c>
      <c r="T135" s="30">
        <f t="shared" si="24"/>
        <v>-0.026911406105212254</v>
      </c>
      <c r="U135" s="30">
        <f t="shared" si="24"/>
        <v>90.3344350346122</v>
      </c>
      <c r="V135" s="30">
        <f t="shared" si="24"/>
        <v>12.570215352945668</v>
      </c>
      <c r="W135" s="30">
        <f t="shared" si="24"/>
        <v>-88.87750077789063</v>
      </c>
      <c r="X135" s="30">
        <f t="shared" si="24"/>
        <v>-44.34923600685827</v>
      </c>
      <c r="Y135" s="30">
        <f t="shared" si="24"/>
        <v>270.71193887007</v>
      </c>
      <c r="Z135" s="30">
        <f t="shared" si="24"/>
        <v>18.561384160810434</v>
      </c>
      <c r="AA135" s="30">
        <f t="shared" si="24"/>
        <v>61.43298506318491</v>
      </c>
      <c r="AB135" s="30">
        <f t="shared" si="24"/>
        <v>23.18651735454591</v>
      </c>
      <c r="AC135" s="30">
        <f t="shared" si="24"/>
        <v>10.29092273835528</v>
      </c>
    </row>
    <row r="136" spans="1:29" ht="15" customHeight="1">
      <c r="A136" s="18" t="s">
        <v>8</v>
      </c>
      <c r="B136" s="40"/>
      <c r="C136" s="43" t="s">
        <v>44</v>
      </c>
      <c r="D136" s="30">
        <f aca="true" t="shared" si="25" ref="D136:R136">((D94/C94)-1)*100</f>
        <v>-33.23235657673409</v>
      </c>
      <c r="E136" s="30">
        <f t="shared" si="25"/>
        <v>-43.808055593706975</v>
      </c>
      <c r="F136" s="30">
        <f t="shared" si="25"/>
        <v>16.293957133440017</v>
      </c>
      <c r="G136" s="30">
        <f t="shared" si="25"/>
        <v>-68.71996321522596</v>
      </c>
      <c r="H136" s="30">
        <f t="shared" si="25"/>
        <v>-54.61219857527282</v>
      </c>
      <c r="I136" s="30">
        <f t="shared" si="25"/>
        <v>-51.61297325612235</v>
      </c>
      <c r="J136" s="30">
        <f t="shared" si="25"/>
        <v>29.6623804655175</v>
      </c>
      <c r="K136" s="30">
        <f t="shared" si="25"/>
        <v>31.210386199897265</v>
      </c>
      <c r="L136" s="30">
        <f t="shared" si="25"/>
        <v>-21.839965840004883</v>
      </c>
      <c r="M136" s="30">
        <f t="shared" si="25"/>
        <v>-2.7681571872820276</v>
      </c>
      <c r="N136" s="30">
        <f t="shared" si="25"/>
        <v>12.51087500716861</v>
      </c>
      <c r="O136" s="30">
        <f t="shared" si="25"/>
        <v>17.331362458124854</v>
      </c>
      <c r="P136" s="30">
        <f t="shared" si="25"/>
        <v>48.24514139725837</v>
      </c>
      <c r="Q136" s="30">
        <f t="shared" si="25"/>
        <v>-16.7258002121256</v>
      </c>
      <c r="R136" s="30">
        <f t="shared" si="25"/>
        <v>-36.23954474340483</v>
      </c>
      <c r="S136" s="30">
        <f t="shared" si="24"/>
        <v>36.44390925006926</v>
      </c>
      <c r="T136" s="30">
        <f t="shared" si="24"/>
        <v>29.147574857363235</v>
      </c>
      <c r="U136" s="30">
        <f t="shared" si="24"/>
        <v>24.68208253697004</v>
      </c>
      <c r="V136" s="30">
        <f t="shared" si="24"/>
        <v>-9.057256848927864</v>
      </c>
      <c r="W136" s="30">
        <f t="shared" si="24"/>
        <v>-3.8773888865258233</v>
      </c>
      <c r="X136" s="30">
        <f t="shared" si="24"/>
        <v>25.073740505410647</v>
      </c>
      <c r="Y136" s="30">
        <f t="shared" si="24"/>
        <v>52.98229184176115</v>
      </c>
      <c r="Z136" s="30">
        <f t="shared" si="24"/>
        <v>-60.45961752495946</v>
      </c>
      <c r="AA136" s="30">
        <f t="shared" si="24"/>
        <v>-17.826591712091577</v>
      </c>
      <c r="AB136" s="30">
        <f t="shared" si="24"/>
        <v>85.33573642014902</v>
      </c>
      <c r="AC136" s="30">
        <f t="shared" si="24"/>
        <v>-38.16938043108928</v>
      </c>
    </row>
    <row r="137" spans="1:29" ht="15" customHeight="1">
      <c r="A137" s="18" t="s">
        <v>9</v>
      </c>
      <c r="B137" s="4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 ht="15" customHeight="1">
      <c r="A138" s="18" t="s">
        <v>16</v>
      </c>
      <c r="B138" s="40"/>
      <c r="C138" s="30">
        <f aca="true" t="shared" si="26" ref="C138:AA140">((C96/B96)-1)*100</f>
        <v>-8.523325540493133</v>
      </c>
      <c r="D138" s="30">
        <f t="shared" si="26"/>
        <v>-19.82141756132395</v>
      </c>
      <c r="E138" s="30">
        <f t="shared" si="26"/>
        <v>16.444008459384385</v>
      </c>
      <c r="F138" s="30">
        <f t="shared" si="26"/>
        <v>28.32378535235527</v>
      </c>
      <c r="G138" s="30">
        <f t="shared" si="26"/>
        <v>-6.032287401147219</v>
      </c>
      <c r="H138" s="30">
        <f t="shared" si="26"/>
        <v>1.2522661825522752</v>
      </c>
      <c r="I138" s="30">
        <f t="shared" si="26"/>
        <v>-11.281146032520162</v>
      </c>
      <c r="J138" s="30">
        <f t="shared" si="26"/>
        <v>22.076662551343862</v>
      </c>
      <c r="K138" s="30">
        <f t="shared" si="26"/>
        <v>-6.305143594369589</v>
      </c>
      <c r="L138" s="30">
        <f t="shared" si="26"/>
        <v>19.44920401247028</v>
      </c>
      <c r="M138" s="30">
        <f t="shared" si="26"/>
        <v>6.650433935680322</v>
      </c>
      <c r="N138" s="30">
        <f t="shared" si="26"/>
        <v>8.541395093534643</v>
      </c>
      <c r="O138" s="30">
        <f t="shared" si="26"/>
        <v>4.910809846105946</v>
      </c>
      <c r="P138" s="30">
        <f t="shared" si="26"/>
        <v>9.394783347251012</v>
      </c>
      <c r="Q138" s="30">
        <f t="shared" si="26"/>
        <v>-8.279069163617137</v>
      </c>
      <c r="R138" s="30">
        <f t="shared" si="26"/>
        <v>9.721587736651083</v>
      </c>
      <c r="S138" s="30">
        <f t="shared" si="26"/>
        <v>10.230056641210261</v>
      </c>
      <c r="T138" s="30">
        <f t="shared" si="26"/>
        <v>5.798677739334734</v>
      </c>
      <c r="U138" s="30">
        <f t="shared" si="26"/>
        <v>8.51240362795398</v>
      </c>
      <c r="V138" s="30">
        <f t="shared" si="26"/>
        <v>17.70176099772609</v>
      </c>
      <c r="W138" s="30">
        <f t="shared" si="26"/>
        <v>2.768308943907072</v>
      </c>
      <c r="X138" s="30">
        <f t="shared" si="26"/>
        <v>-10.50588112301819</v>
      </c>
      <c r="Y138" s="30">
        <f t="shared" si="26"/>
        <v>6.0731039455454106</v>
      </c>
      <c r="Z138" s="30">
        <f t="shared" si="26"/>
        <v>-4.162167421332475</v>
      </c>
      <c r="AA138" s="30">
        <f t="shared" si="26"/>
        <v>4.409551704564918</v>
      </c>
      <c r="AB138" s="30">
        <f>((AB96/AA96)-1)*100</f>
        <v>13.102413246043842</v>
      </c>
      <c r="AC138" s="30">
        <f>((AC96/AB96)-1)*100</f>
        <v>-4.268958324826366</v>
      </c>
    </row>
    <row r="139" spans="1:29" ht="15" customHeight="1">
      <c r="A139" s="18" t="s">
        <v>10</v>
      </c>
      <c r="B139" s="40"/>
      <c r="C139" s="30">
        <f>((C97/B97)-1)*100</f>
        <v>-100</v>
      </c>
      <c r="D139" s="30"/>
      <c r="E139" s="30">
        <f t="shared" si="26"/>
        <v>-0.42691669481457195</v>
      </c>
      <c r="F139" s="30">
        <f t="shared" si="26"/>
        <v>-36.03783246659928</v>
      </c>
      <c r="G139" s="30">
        <f t="shared" si="26"/>
        <v>151.97807409956866</v>
      </c>
      <c r="H139" s="30">
        <f t="shared" si="26"/>
        <v>-54.96919007175896</v>
      </c>
      <c r="I139" s="30">
        <f t="shared" si="26"/>
        <v>-43.05699956109892</v>
      </c>
      <c r="J139" s="30">
        <f t="shared" si="26"/>
        <v>56.944933002259155</v>
      </c>
      <c r="K139" s="30">
        <f t="shared" si="26"/>
        <v>-54.17819283883152</v>
      </c>
      <c r="L139" s="30">
        <f t="shared" si="26"/>
        <v>7.588853777526028</v>
      </c>
      <c r="M139" s="30">
        <f t="shared" si="26"/>
        <v>166.71294640848026</v>
      </c>
      <c r="N139" s="30">
        <f t="shared" si="26"/>
        <v>31.697293231478273</v>
      </c>
      <c r="O139" s="30">
        <f t="shared" si="26"/>
        <v>-46.374700827311386</v>
      </c>
      <c r="P139" s="30">
        <f t="shared" si="26"/>
        <v>-18.74704129889616</v>
      </c>
      <c r="Q139" s="30">
        <f t="shared" si="26"/>
        <v>-8.98324598873661</v>
      </c>
      <c r="R139" s="30">
        <f t="shared" si="26"/>
        <v>-21.032712786478026</v>
      </c>
      <c r="S139" s="30">
        <f t="shared" si="26"/>
        <v>59.73476821383703</v>
      </c>
      <c r="T139" s="30">
        <f t="shared" si="26"/>
        <v>-100</v>
      </c>
      <c r="U139" s="30"/>
      <c r="V139" s="30"/>
      <c r="W139" s="30">
        <f t="shared" si="26"/>
        <v>76.62048606153616</v>
      </c>
      <c r="X139" s="30">
        <f t="shared" si="26"/>
        <v>-52.043948748665244</v>
      </c>
      <c r="Y139" s="30">
        <f t="shared" si="26"/>
        <v>376.5876351965397</v>
      </c>
      <c r="Z139" s="30">
        <f t="shared" si="26"/>
        <v>1.89923524749811</v>
      </c>
      <c r="AA139" s="30">
        <f t="shared" si="26"/>
        <v>-82.68156435601894</v>
      </c>
      <c r="AB139" s="30">
        <f>((AB97/AA97)-1)*100</f>
        <v>-100</v>
      </c>
      <c r="AC139" s="30"/>
    </row>
    <row r="140" spans="1:29" ht="15" customHeight="1">
      <c r="A140" s="18" t="s">
        <v>11</v>
      </c>
      <c r="B140" s="40"/>
      <c r="C140" s="30"/>
      <c r="D140" s="30"/>
      <c r="E140" s="30"/>
      <c r="F140" s="30"/>
      <c r="G140" s="30"/>
      <c r="H140" s="30"/>
      <c r="I140" s="30"/>
      <c r="J140" s="30"/>
      <c r="K140" s="30"/>
      <c r="L140" s="30">
        <f t="shared" si="26"/>
        <v>44.98515125435789</v>
      </c>
      <c r="M140" s="30">
        <f t="shared" si="26"/>
        <v>-38.51062365288664</v>
      </c>
      <c r="N140" s="30">
        <f t="shared" si="26"/>
        <v>-7.3824810076720375</v>
      </c>
      <c r="O140" s="30">
        <f t="shared" si="26"/>
        <v>444.59120447167476</v>
      </c>
      <c r="P140" s="30">
        <f t="shared" si="26"/>
        <v>4.636561170818343</v>
      </c>
      <c r="Q140" s="30">
        <f t="shared" si="26"/>
        <v>-67.61881418207469</v>
      </c>
      <c r="R140" s="30">
        <f t="shared" si="26"/>
        <v>-100</v>
      </c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ht="15" customHeight="1">
      <c r="A141" s="18" t="s">
        <v>12</v>
      </c>
      <c r="B141" s="4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>
        <f aca="true" t="shared" si="27" ref="S141:AA141">((S99/R99)-1)*100</f>
        <v>4.5139692157234235</v>
      </c>
      <c r="T141" s="30">
        <f t="shared" si="27"/>
        <v>57.03537147748492</v>
      </c>
      <c r="U141" s="30">
        <f t="shared" si="27"/>
        <v>12.274059735711562</v>
      </c>
      <c r="V141" s="30">
        <f t="shared" si="27"/>
        <v>9.287702836730261</v>
      </c>
      <c r="W141" s="30">
        <f t="shared" si="27"/>
        <v>20.293064798934356</v>
      </c>
      <c r="X141" s="30">
        <f t="shared" si="27"/>
        <v>5.58774676666538</v>
      </c>
      <c r="Y141" s="30">
        <f t="shared" si="27"/>
        <v>-1.1046116802767125</v>
      </c>
      <c r="Z141" s="30">
        <f t="shared" si="27"/>
        <v>-7.728373639200092</v>
      </c>
      <c r="AA141" s="30">
        <f t="shared" si="27"/>
        <v>12.24130554870959</v>
      </c>
      <c r="AB141" s="30">
        <f>((AB99/AA99)-1)*100</f>
        <v>0.5490386443786077</v>
      </c>
      <c r="AC141" s="30">
        <f>((AC99/AB99)-1)*100</f>
        <v>12.420772475432429</v>
      </c>
    </row>
    <row r="142" spans="1:29" ht="15" customHeight="1">
      <c r="A142" s="18" t="s">
        <v>13</v>
      </c>
      <c r="B142" s="40"/>
      <c r="C142" s="30"/>
      <c r="D142" s="30"/>
      <c r="E142" s="30"/>
      <c r="F142" s="30">
        <f>((F100/E100)-1)*100</f>
        <v>22.07615954610249</v>
      </c>
      <c r="G142" s="30">
        <f>((G100/F100)-1)*100</f>
        <v>-21.12797598765549</v>
      </c>
      <c r="H142" s="30">
        <f>((H100/G100)-1)*100</f>
        <v>-100</v>
      </c>
      <c r="I142" s="30"/>
      <c r="J142" s="30">
        <f>((J100/I100)-1)*100</f>
        <v>40.270463411124034</v>
      </c>
      <c r="K142" s="30">
        <f>((K100/J100)-1)*100</f>
        <v>-100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>
        <f>((U100/T100)-1)*100</f>
        <v>86.60493842151449</v>
      </c>
      <c r="V142" s="30">
        <f>((V100/U100)-1)*100</f>
        <v>-95.97520327659302</v>
      </c>
      <c r="W142" s="30">
        <f>((W100/V100)-1)*100</f>
        <v>-100</v>
      </c>
      <c r="X142" s="30"/>
      <c r="Y142" s="30">
        <f>((Y100/X100)-1)*100</f>
        <v>-100</v>
      </c>
      <c r="Z142" s="30"/>
      <c r="AA142" s="30"/>
      <c r="AC142" s="30">
        <f>((AC100/AB100)-1)*100</f>
        <v>-59.07159371533211</v>
      </c>
    </row>
    <row r="143" spans="1:29" ht="15" customHeight="1">
      <c r="A143" s="18" t="s">
        <v>14</v>
      </c>
      <c r="B143" s="40"/>
      <c r="C143" s="30">
        <f>((C101/B101)-1)*100</f>
        <v>-64.8175633839411</v>
      </c>
      <c r="D143" s="30">
        <f>((D101/C101)-1)*100</f>
        <v>-22.99382389565705</v>
      </c>
      <c r="E143" s="30">
        <f>((E101/D101)-1)*100</f>
        <v>-100</v>
      </c>
      <c r="F143" s="30"/>
      <c r="G143" s="30">
        <f>((G101/F101)-1)*100</f>
        <v>-14.957399991395592</v>
      </c>
      <c r="H143" s="30">
        <f>((H101/G101)-1)*100</f>
        <v>-100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43" t="s">
        <v>44</v>
      </c>
      <c r="T143" s="30">
        <f>((T101/S101)-1)*100</f>
        <v>-64.77457557809312</v>
      </c>
      <c r="U143" s="30">
        <f>((U101/T101)-1)*100</f>
        <v>-100</v>
      </c>
      <c r="V143" s="30"/>
      <c r="W143" s="30"/>
      <c r="X143" s="30"/>
      <c r="Y143" s="30"/>
      <c r="Z143" s="30"/>
      <c r="AA143" s="30"/>
      <c r="AC143" s="30"/>
    </row>
    <row r="144" spans="1:27" ht="15" customHeight="1">
      <c r="A144" s="2"/>
      <c r="B144" s="4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9" s="29" customFormat="1" ht="15" customHeight="1">
      <c r="A145" s="8" t="s">
        <v>20</v>
      </c>
      <c r="B145" s="42"/>
      <c r="C145" s="28">
        <f aca="true" t="shared" si="28" ref="C145:AC145">((C103/B103)-1)*100</f>
        <v>21.868003906135215</v>
      </c>
      <c r="D145" s="28">
        <f t="shared" si="28"/>
        <v>-3.3834349683294462</v>
      </c>
      <c r="E145" s="28">
        <f t="shared" si="28"/>
        <v>-0.03732070494566475</v>
      </c>
      <c r="F145" s="28">
        <f t="shared" si="28"/>
        <v>11.276550336996882</v>
      </c>
      <c r="G145" s="28">
        <f t="shared" si="28"/>
        <v>0.8647417504259902</v>
      </c>
      <c r="H145" s="28">
        <f t="shared" si="28"/>
        <v>-21.789323361731515</v>
      </c>
      <c r="I145" s="28">
        <f t="shared" si="28"/>
        <v>-7.581078162168097</v>
      </c>
      <c r="J145" s="28">
        <f t="shared" si="28"/>
        <v>26.617024055506967</v>
      </c>
      <c r="K145" s="28">
        <f t="shared" si="28"/>
        <v>-12.89967800947659</v>
      </c>
      <c r="L145" s="28">
        <f t="shared" si="28"/>
        <v>16.771294684998384</v>
      </c>
      <c r="M145" s="28">
        <f t="shared" si="28"/>
        <v>9.378955760347708</v>
      </c>
      <c r="N145" s="28">
        <f t="shared" si="28"/>
        <v>14.557412705831684</v>
      </c>
      <c r="O145" s="28">
        <f t="shared" si="28"/>
        <v>11.91891445178288</v>
      </c>
      <c r="P145" s="28">
        <f t="shared" si="28"/>
        <v>6.832434273596211</v>
      </c>
      <c r="Q145" s="28">
        <f t="shared" si="28"/>
        <v>-17.711590629048434</v>
      </c>
      <c r="R145" s="28">
        <f t="shared" si="28"/>
        <v>91.71477403923693</v>
      </c>
      <c r="S145" s="28">
        <f t="shared" si="28"/>
        <v>10.771773463019363</v>
      </c>
      <c r="T145" s="28">
        <f t="shared" si="28"/>
        <v>27.200093728513487</v>
      </c>
      <c r="U145" s="28">
        <f t="shared" si="28"/>
        <v>12.803558559506856</v>
      </c>
      <c r="V145" s="28">
        <f t="shared" si="28"/>
        <v>11.551492191012747</v>
      </c>
      <c r="W145" s="28">
        <f t="shared" si="28"/>
        <v>12.108163728789755</v>
      </c>
      <c r="X145" s="28">
        <f t="shared" si="28"/>
        <v>-1.3983718025134428</v>
      </c>
      <c r="Y145" s="28">
        <f t="shared" si="28"/>
        <v>8.162819112330366</v>
      </c>
      <c r="Z145" s="28">
        <f t="shared" si="28"/>
        <v>-6.894238358551585</v>
      </c>
      <c r="AA145" s="28">
        <f t="shared" si="28"/>
        <v>2.3315995074332463</v>
      </c>
      <c r="AB145" s="28">
        <f t="shared" si="28"/>
        <v>5.561977483035885</v>
      </c>
      <c r="AC145" s="28">
        <f t="shared" si="28"/>
        <v>9.204738913480037</v>
      </c>
    </row>
    <row r="146" spans="1:29" ht="15" customHeight="1">
      <c r="A146" s="18" t="s">
        <v>27</v>
      </c>
      <c r="B146" s="40"/>
      <c r="C146" s="30">
        <f aca="true" t="shared" si="29" ref="C146:AC146">((C104/B104)-1)*100</f>
        <v>52.24676934164596</v>
      </c>
      <c r="D146" s="30">
        <f t="shared" si="29"/>
        <v>20.474527248956598</v>
      </c>
      <c r="E146" s="30">
        <f t="shared" si="29"/>
        <v>-3.542685546765012</v>
      </c>
      <c r="F146" s="30">
        <f t="shared" si="29"/>
        <v>-22.43254309874747</v>
      </c>
      <c r="G146" s="30">
        <f t="shared" si="29"/>
        <v>-4.537927496046135</v>
      </c>
      <c r="H146" s="30">
        <f t="shared" si="29"/>
        <v>6.077871806387503</v>
      </c>
      <c r="I146" s="30">
        <f t="shared" si="29"/>
        <v>-19.233507739853696</v>
      </c>
      <c r="J146" s="30">
        <f t="shared" si="29"/>
        <v>13.35271782451304</v>
      </c>
      <c r="K146" s="30">
        <f t="shared" si="29"/>
        <v>-1.5832757983416545</v>
      </c>
      <c r="L146" s="30">
        <f t="shared" si="29"/>
        <v>8.67164587570539</v>
      </c>
      <c r="M146" s="30">
        <f t="shared" si="29"/>
        <v>19.579943374368835</v>
      </c>
      <c r="N146" s="30">
        <f t="shared" si="29"/>
        <v>31.83325332836344</v>
      </c>
      <c r="O146" s="30">
        <f t="shared" si="29"/>
        <v>5.070489517398036</v>
      </c>
      <c r="P146" s="30">
        <f t="shared" si="29"/>
        <v>4.384787621775832</v>
      </c>
      <c r="Q146" s="30">
        <f t="shared" si="29"/>
        <v>-17.123646934100222</v>
      </c>
      <c r="R146" s="30">
        <f t="shared" si="29"/>
        <v>-9.804709196469098</v>
      </c>
      <c r="S146" s="30">
        <f t="shared" si="29"/>
        <v>14.44689431581292</v>
      </c>
      <c r="T146" s="30">
        <f t="shared" si="29"/>
        <v>-9.175774478275823</v>
      </c>
      <c r="U146" s="30">
        <f t="shared" si="29"/>
        <v>32.69523766442599</v>
      </c>
      <c r="V146" s="30">
        <f t="shared" si="29"/>
        <v>13.393831052844352</v>
      </c>
      <c r="W146" s="30">
        <f t="shared" si="29"/>
        <v>10.19416984986956</v>
      </c>
      <c r="X146" s="30">
        <f t="shared" si="29"/>
        <v>7.872274755351238</v>
      </c>
      <c r="Y146" s="30">
        <f t="shared" si="29"/>
        <v>0.15492038286031296</v>
      </c>
      <c r="Z146" s="30">
        <f t="shared" si="29"/>
        <v>-3.8199494795418065</v>
      </c>
      <c r="AA146" s="30">
        <f t="shared" si="29"/>
        <v>-4.557685037050263</v>
      </c>
      <c r="AB146" s="30">
        <f t="shared" si="29"/>
        <v>9.489894047246716</v>
      </c>
      <c r="AC146" s="30">
        <f t="shared" si="29"/>
        <v>0.6195062708658439</v>
      </c>
    </row>
    <row r="147" spans="1:29" ht="15" customHeight="1">
      <c r="A147" s="19" t="s">
        <v>24</v>
      </c>
      <c r="B147" s="4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f aca="true" t="shared" si="30" ref="Y147:AC150">((Y105/X105)-1)*100</f>
        <v>-0.17872512057267587</v>
      </c>
      <c r="Z147" s="30">
        <f t="shared" si="30"/>
        <v>-1.596886384572993</v>
      </c>
      <c r="AA147" s="30">
        <f t="shared" si="30"/>
        <v>-3.9928307269058383</v>
      </c>
      <c r="AB147" s="30">
        <f t="shared" si="30"/>
        <v>6.159786577541881</v>
      </c>
      <c r="AC147" s="30">
        <f t="shared" si="30"/>
        <v>2.1243824313219584</v>
      </c>
    </row>
    <row r="148" spans="1:29" ht="15" customHeight="1">
      <c r="A148" s="19" t="s">
        <v>25</v>
      </c>
      <c r="B148" s="4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f t="shared" si="30"/>
        <v>20.60037383422766</v>
      </c>
      <c r="Z148" s="30">
        <f t="shared" si="30"/>
        <v>-31.386089377634686</v>
      </c>
      <c r="AA148" s="30">
        <f t="shared" si="30"/>
        <v>5.710111417866992</v>
      </c>
      <c r="AB148" s="30">
        <f t="shared" si="30"/>
        <v>50.09176966913456</v>
      </c>
      <c r="AC148" s="30">
        <f t="shared" si="30"/>
        <v>-23.079958295504245</v>
      </c>
    </row>
    <row r="149" spans="1:29" ht="15" customHeight="1">
      <c r="A149" s="19" t="s">
        <v>26</v>
      </c>
      <c r="B149" s="4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f t="shared" si="30"/>
        <v>-4.040032941578087</v>
      </c>
      <c r="Z149" s="30">
        <f t="shared" si="30"/>
        <v>-9.607674737888273</v>
      </c>
      <c r="AA149" s="30">
        <f t="shared" si="30"/>
        <v>-12.468698724123739</v>
      </c>
      <c r="AB149" s="30">
        <f t="shared" si="30"/>
        <v>24.78808102742871</v>
      </c>
      <c r="AC149" s="30">
        <f t="shared" si="30"/>
        <v>-0.42366323892748525</v>
      </c>
    </row>
    <row r="150" spans="1:29" ht="15" customHeight="1">
      <c r="A150" s="18" t="s">
        <v>17</v>
      </c>
      <c r="B150" s="40"/>
      <c r="C150" s="30">
        <f aca="true" t="shared" si="31" ref="C150:X150">((C108/B108)-1)*100</f>
        <v>437.215312503948</v>
      </c>
      <c r="D150" s="30">
        <f t="shared" si="31"/>
        <v>-29.317363964883512</v>
      </c>
      <c r="E150" s="30">
        <f t="shared" si="31"/>
        <v>-4.9597290318423966</v>
      </c>
      <c r="F150" s="30">
        <f t="shared" si="31"/>
        <v>107.64850540344626</v>
      </c>
      <c r="G150" s="30">
        <f t="shared" si="31"/>
        <v>-34.76716560411699</v>
      </c>
      <c r="H150" s="30">
        <f t="shared" si="31"/>
        <v>-12.297740856365492</v>
      </c>
      <c r="I150" s="30">
        <f t="shared" si="31"/>
        <v>-33.34774540291152</v>
      </c>
      <c r="J150" s="30">
        <f t="shared" si="31"/>
        <v>139.82252661939137</v>
      </c>
      <c r="K150" s="30">
        <f t="shared" si="31"/>
        <v>-41.89548783292507</v>
      </c>
      <c r="L150" s="30">
        <f t="shared" si="31"/>
        <v>9.096808692704617</v>
      </c>
      <c r="M150" s="30">
        <f t="shared" si="31"/>
        <v>30.255980267176398</v>
      </c>
      <c r="N150" s="30">
        <f t="shared" si="31"/>
        <v>-28.51690955331936</v>
      </c>
      <c r="O150" s="30">
        <f t="shared" si="31"/>
        <v>78.32449984975207</v>
      </c>
      <c r="P150" s="30">
        <f t="shared" si="31"/>
        <v>-10.688691804789375</v>
      </c>
      <c r="Q150" s="30">
        <f t="shared" si="31"/>
        <v>-74.44652161249216</v>
      </c>
      <c r="R150" s="30">
        <f t="shared" si="31"/>
        <v>71.74120130299062</v>
      </c>
      <c r="S150" s="30">
        <f t="shared" si="31"/>
        <v>48.695786184726344</v>
      </c>
      <c r="T150" s="30">
        <f t="shared" si="31"/>
        <v>-18.888031443463937</v>
      </c>
      <c r="U150" s="30">
        <f t="shared" si="31"/>
        <v>38.783857378402644</v>
      </c>
      <c r="V150" s="30">
        <f t="shared" si="31"/>
        <v>73.13333194740486</v>
      </c>
      <c r="W150" s="30">
        <f t="shared" si="31"/>
        <v>-9.924446182608627</v>
      </c>
      <c r="X150" s="30">
        <f t="shared" si="31"/>
        <v>-31.123458084126774</v>
      </c>
      <c r="Y150" s="30">
        <f t="shared" si="30"/>
        <v>95.6886593591973</v>
      </c>
      <c r="Z150" s="30">
        <f t="shared" si="30"/>
        <v>-27.606381695901206</v>
      </c>
      <c r="AA150" s="30">
        <f t="shared" si="30"/>
        <v>2.486499235180051</v>
      </c>
      <c r="AB150" s="30">
        <f t="shared" si="30"/>
        <v>33.410499175194495</v>
      </c>
      <c r="AC150" s="30">
        <f t="shared" si="30"/>
        <v>29.209784941033522</v>
      </c>
    </row>
    <row r="151" spans="1:29" ht="15" customHeight="1">
      <c r="A151" s="20" t="s">
        <v>31</v>
      </c>
      <c r="B151" s="4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f aca="true" t="shared" si="32" ref="Y151:AA155">((Y109/X109)-1)*100</f>
        <v>33.319044460892975</v>
      </c>
      <c r="Z151" s="30">
        <f t="shared" si="32"/>
        <v>12.519734254178271</v>
      </c>
      <c r="AA151" s="30">
        <f t="shared" si="32"/>
        <v>-54.44406808435751</v>
      </c>
      <c r="AB151" s="43" t="s">
        <v>44</v>
      </c>
      <c r="AC151" s="30">
        <f aca="true" t="shared" si="33" ref="AC151:AC156">((AC109/AB109)-1)*100</f>
        <v>2.0636616631382054</v>
      </c>
    </row>
    <row r="152" spans="1:29" ht="15" customHeight="1">
      <c r="A152" s="20" t="s">
        <v>28</v>
      </c>
      <c r="B152" s="4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>
        <f t="shared" si="32"/>
        <v>99.27220603028462</v>
      </c>
      <c r="Z152" s="30">
        <f t="shared" si="32"/>
        <v>-29.148837005571913</v>
      </c>
      <c r="AA152" s="30">
        <f t="shared" si="32"/>
        <v>5.9619624171439956</v>
      </c>
      <c r="AB152" s="30">
        <f aca="true" t="shared" si="34" ref="AB152:AB157">((AB110/AA110)-1)*100</f>
        <v>30.111848156620713</v>
      </c>
      <c r="AC152" s="30">
        <f t="shared" si="33"/>
        <v>30.628543517038096</v>
      </c>
    </row>
    <row r="153" spans="1:29" ht="15" customHeight="1">
      <c r="A153" s="18" t="s">
        <v>18</v>
      </c>
      <c r="B153" s="40"/>
      <c r="C153" s="30">
        <f aca="true" t="shared" si="35" ref="C153:X153">((C111/B111)-1)*100</f>
        <v>17.591956684413223</v>
      </c>
      <c r="D153" s="30">
        <f t="shared" si="35"/>
        <v>4.6080346085283885</v>
      </c>
      <c r="E153" s="30">
        <f t="shared" si="35"/>
        <v>11.004980990811287</v>
      </c>
      <c r="F153" s="30">
        <f t="shared" si="35"/>
        <v>-7.3393210425370725</v>
      </c>
      <c r="G153" s="30">
        <f t="shared" si="35"/>
        <v>31.554991083832995</v>
      </c>
      <c r="H153" s="30">
        <f t="shared" si="35"/>
        <v>-39.12642012603107</v>
      </c>
      <c r="I153" s="30">
        <f t="shared" si="35"/>
        <v>47.21440135384931</v>
      </c>
      <c r="J153" s="30">
        <f t="shared" si="35"/>
        <v>22.27796134927804</v>
      </c>
      <c r="K153" s="30">
        <f t="shared" si="35"/>
        <v>-2.85156908720946</v>
      </c>
      <c r="L153" s="30">
        <f t="shared" si="35"/>
        <v>13.712987110667797</v>
      </c>
      <c r="M153" s="30">
        <f t="shared" si="35"/>
        <v>9.19094807520735</v>
      </c>
      <c r="N153" s="30">
        <f t="shared" si="35"/>
        <v>19.46377887176942</v>
      </c>
      <c r="O153" s="30">
        <f t="shared" si="35"/>
        <v>-21.209987178378963</v>
      </c>
      <c r="P153" s="30">
        <f t="shared" si="35"/>
        <v>18.80047381407437</v>
      </c>
      <c r="Q153" s="30">
        <f t="shared" si="35"/>
        <v>-4.189424462349445</v>
      </c>
      <c r="R153" s="30">
        <f t="shared" si="35"/>
        <v>319.8555467934158</v>
      </c>
      <c r="S153" s="30">
        <f t="shared" si="35"/>
        <v>9.504413865958462</v>
      </c>
      <c r="T153" s="30">
        <f t="shared" si="35"/>
        <v>56.202126544028275</v>
      </c>
      <c r="U153" s="30">
        <f t="shared" si="35"/>
        <v>7.8238548091766225</v>
      </c>
      <c r="V153" s="30">
        <f t="shared" si="35"/>
        <v>6.975231673073168</v>
      </c>
      <c r="W153" s="30">
        <f t="shared" si="35"/>
        <v>13.80073105087849</v>
      </c>
      <c r="X153" s="30">
        <f t="shared" si="35"/>
        <v>-1.3156147260816375</v>
      </c>
      <c r="Y153" s="30">
        <f t="shared" si="32"/>
        <v>0.6617795558346851</v>
      </c>
      <c r="Z153" s="30">
        <f t="shared" si="32"/>
        <v>-9.21694866018673</v>
      </c>
      <c r="AA153" s="30">
        <f t="shared" si="32"/>
        <v>7.829020985459945</v>
      </c>
      <c r="AB153" s="30">
        <f t="shared" si="34"/>
        <v>5.596567703550548</v>
      </c>
      <c r="AC153" s="30">
        <f t="shared" si="33"/>
        <v>5.258206789893594</v>
      </c>
    </row>
    <row r="154" spans="1:29" ht="15" customHeight="1">
      <c r="A154" s="19" t="s">
        <v>29</v>
      </c>
      <c r="B154" s="4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f t="shared" si="32"/>
        <v>1.0173347686666556</v>
      </c>
      <c r="Z154" s="30">
        <f t="shared" si="32"/>
        <v>-10.774990451288735</v>
      </c>
      <c r="AA154" s="30">
        <f t="shared" si="32"/>
        <v>8.433320495503205</v>
      </c>
      <c r="AB154" s="30">
        <f t="shared" si="34"/>
        <v>5.186750805854423</v>
      </c>
      <c r="AC154" s="30">
        <f t="shared" si="33"/>
        <v>5.993338073788945</v>
      </c>
    </row>
    <row r="155" spans="1:29" ht="15" customHeight="1">
      <c r="A155" s="19" t="s">
        <v>30</v>
      </c>
      <c r="B155" s="4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f t="shared" si="32"/>
        <v>-0.6562928480433716</v>
      </c>
      <c r="Z155" s="30">
        <f t="shared" si="32"/>
        <v>-3.343855857465927</v>
      </c>
      <c r="AA155" s="30">
        <f t="shared" si="32"/>
        <v>5.7262249961272715</v>
      </c>
      <c r="AB155" s="30">
        <f t="shared" si="34"/>
        <v>7.059131404734642</v>
      </c>
      <c r="AC155" s="30">
        <f t="shared" si="33"/>
        <v>2.6805377308412925</v>
      </c>
    </row>
    <row r="156" spans="1:31" ht="15" customHeight="1">
      <c r="A156" s="18" t="s">
        <v>15</v>
      </c>
      <c r="B156" s="40"/>
      <c r="C156" s="30">
        <f aca="true" t="shared" si="36" ref="C156:AA157">((C114/B114)-1)*100</f>
        <v>-76.90277702261385</v>
      </c>
      <c r="D156" s="30">
        <f t="shared" si="36"/>
        <v>-48.475867624730554</v>
      </c>
      <c r="E156" s="30">
        <f t="shared" si="36"/>
        <v>10.272613233400119</v>
      </c>
      <c r="F156" s="30">
        <f t="shared" si="36"/>
        <v>-7.057248960474782</v>
      </c>
      <c r="G156" s="30">
        <f t="shared" si="36"/>
        <v>478.98711937074995</v>
      </c>
      <c r="H156" s="30">
        <f t="shared" si="36"/>
        <v>-66.65345769011269</v>
      </c>
      <c r="I156" s="30">
        <f t="shared" si="36"/>
        <v>-100</v>
      </c>
      <c r="J156" s="30"/>
      <c r="K156" s="30">
        <f t="shared" si="36"/>
        <v>166.27744099680925</v>
      </c>
      <c r="L156" s="30">
        <f t="shared" si="36"/>
        <v>191.53913059001954</v>
      </c>
      <c r="M156" s="30">
        <f t="shared" si="36"/>
        <v>-80.82094814458732</v>
      </c>
      <c r="N156" s="30">
        <f t="shared" si="36"/>
        <v>-24.593137446092996</v>
      </c>
      <c r="O156" s="43" t="s">
        <v>44</v>
      </c>
      <c r="P156" s="30">
        <f t="shared" si="36"/>
        <v>45.55715827231956</v>
      </c>
      <c r="Q156" s="30">
        <f t="shared" si="36"/>
        <v>59.01839867805363</v>
      </c>
      <c r="R156" s="30">
        <f t="shared" si="36"/>
        <v>-60.940987319710956</v>
      </c>
      <c r="S156" s="30">
        <f t="shared" si="36"/>
        <v>-35.80616493856371</v>
      </c>
      <c r="T156" s="30">
        <f t="shared" si="36"/>
        <v>-23.725404926451432</v>
      </c>
      <c r="U156" s="30">
        <f t="shared" si="36"/>
        <v>44.382985387228466</v>
      </c>
      <c r="V156" s="30">
        <f t="shared" si="36"/>
        <v>-4.210259794760606</v>
      </c>
      <c r="W156" s="30">
        <f t="shared" si="36"/>
        <v>111.88576291868229</v>
      </c>
      <c r="X156" s="30">
        <f t="shared" si="36"/>
        <v>1.7115223597687912</v>
      </c>
      <c r="Y156" s="30">
        <f t="shared" si="36"/>
        <v>138.56333871201093</v>
      </c>
      <c r="Z156" s="30">
        <f t="shared" si="36"/>
        <v>4.474775352545324</v>
      </c>
      <c r="AA156" s="30">
        <f t="shared" si="36"/>
        <v>0.7862292008244509</v>
      </c>
      <c r="AB156" s="30">
        <f t="shared" si="34"/>
        <v>-33.67147571728072</v>
      </c>
      <c r="AC156" s="30">
        <f t="shared" si="33"/>
        <v>-11.15860925237918</v>
      </c>
      <c r="AE156" s="1" t="s">
        <v>34</v>
      </c>
    </row>
    <row r="157" spans="1:29" ht="15" customHeight="1">
      <c r="A157" s="18" t="s">
        <v>14</v>
      </c>
      <c r="B157" s="40"/>
      <c r="C157" s="30">
        <f>((C115/B115)-1)*100</f>
        <v>483.28776495045025</v>
      </c>
      <c r="D157" s="30">
        <f>((D115/C115)-1)*100</f>
        <v>-100</v>
      </c>
      <c r="E157" s="30"/>
      <c r="F157" s="30">
        <f>((F115/E115)-1)*100</f>
        <v>368.9542682138044</v>
      </c>
      <c r="G157" s="30">
        <f>((G115/F115)-1)*100</f>
        <v>-100</v>
      </c>
      <c r="H157" s="30"/>
      <c r="I157" s="43" t="s">
        <v>44</v>
      </c>
      <c r="J157" s="30">
        <f>((J115/I115)-1)*100</f>
        <v>-80.34348854968954</v>
      </c>
      <c r="K157" s="30">
        <f>((K115/J115)-1)*100</f>
        <v>-96.34590566505196</v>
      </c>
      <c r="L157" s="30">
        <f>((L115/K115)-1)*100</f>
        <v>-100</v>
      </c>
      <c r="M157" s="30"/>
      <c r="N157" s="30"/>
      <c r="O157" s="30"/>
      <c r="P157" s="30"/>
      <c r="Q157" s="30"/>
      <c r="R157" s="43" t="s">
        <v>44</v>
      </c>
      <c r="S157" s="30">
        <f t="shared" si="36"/>
        <v>-65.45680272390449</v>
      </c>
      <c r="T157" s="30">
        <f t="shared" si="36"/>
        <v>-100</v>
      </c>
      <c r="U157" s="30"/>
      <c r="V157" s="30">
        <f t="shared" si="36"/>
        <v>15.733271940306292</v>
      </c>
      <c r="W157" s="30">
        <f t="shared" si="36"/>
        <v>-54.271254888316314</v>
      </c>
      <c r="X157" s="30">
        <f t="shared" si="36"/>
        <v>-100</v>
      </c>
      <c r="Y157" s="30"/>
      <c r="Z157" s="43" t="s">
        <v>44</v>
      </c>
      <c r="AA157" s="30">
        <f t="shared" si="36"/>
        <v>-84.85684558786805</v>
      </c>
      <c r="AB157" s="30">
        <f t="shared" si="34"/>
        <v>-89.85216551364282</v>
      </c>
      <c r="AC157" s="44" t="s">
        <v>44</v>
      </c>
    </row>
    <row r="158" spans="1:27" ht="15" customHeight="1">
      <c r="A158" s="18" t="s">
        <v>11</v>
      </c>
      <c r="B158" s="40"/>
      <c r="C158" s="30"/>
      <c r="D158" s="30"/>
      <c r="E158" s="30"/>
      <c r="F158" s="30"/>
      <c r="G158" s="30">
        <f>((G116/F116)-1)*100</f>
        <v>-100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>
        <f>((S116/R116)-1)*100</f>
        <v>58.64649376859554</v>
      </c>
      <c r="T158" s="30">
        <f>((T116/S116)-1)*100</f>
        <v>-62.748407695467236</v>
      </c>
      <c r="U158" s="30">
        <f>((U116/T116)-1)*100</f>
        <v>-100</v>
      </c>
      <c r="V158" s="30"/>
      <c r="W158" s="30"/>
      <c r="X158" s="30"/>
      <c r="Y158" s="30"/>
      <c r="Z158" s="30"/>
      <c r="AA158" s="30"/>
    </row>
    <row r="159" spans="1:27" ht="15" customHeight="1">
      <c r="A159" s="18" t="s">
        <v>21</v>
      </c>
      <c r="B159" s="4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9" ht="15" customHeight="1">
      <c r="A160" s="18" t="s">
        <v>22</v>
      </c>
      <c r="B160" s="4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1" t="s">
        <v>34</v>
      </c>
    </row>
    <row r="161" spans="1:29" ht="1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45"/>
      <c r="M161" s="45"/>
      <c r="N161" s="45"/>
      <c r="O161" s="45"/>
      <c r="P161" s="45"/>
      <c r="Q161" s="45"/>
      <c r="R161" s="45"/>
      <c r="S161" s="45"/>
      <c r="T161" s="45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7" ht="15" customHeight="1">
      <c r="A162" s="27" t="s">
        <v>32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40"/>
      <c r="Q162" s="40"/>
      <c r="R162" s="40"/>
      <c r="S162" s="40"/>
      <c r="T162" s="40"/>
      <c r="U162" s="2"/>
      <c r="V162" s="2"/>
      <c r="W162" s="2"/>
      <c r="X162" s="2"/>
      <c r="Y162" s="2"/>
      <c r="Z162" s="2"/>
      <c r="AA162" s="2"/>
    </row>
    <row r="163" spans="1:27" ht="15" customHeight="1">
      <c r="A163" s="27" t="s">
        <v>43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40"/>
      <c r="Q163" s="40"/>
      <c r="R163" s="40"/>
      <c r="S163" s="40"/>
      <c r="T163" s="40"/>
      <c r="U163" s="2"/>
      <c r="V163" s="2"/>
      <c r="W163" s="2"/>
      <c r="X163" s="2"/>
      <c r="Y163" s="2"/>
      <c r="Z163" s="2"/>
      <c r="AA163" s="2"/>
    </row>
    <row r="164" ht="15" customHeight="1">
      <c r="A164" s="27" t="s">
        <v>40</v>
      </c>
    </row>
    <row r="165" ht="15" customHeight="1"/>
    <row r="166" ht="15" customHeight="1"/>
    <row r="167" spans="1:29" s="26" customFormat="1" ht="15" customHeight="1" hidden="1">
      <c r="A167" s="46" t="s">
        <v>46</v>
      </c>
      <c r="B167" s="47">
        <v>54464.7</v>
      </c>
      <c r="C167" s="47">
        <v>90829.62899764346</v>
      </c>
      <c r="D167" s="47">
        <v>151474.65246020918</v>
      </c>
      <c r="E167" s="47">
        <v>252611.07626605456</v>
      </c>
      <c r="F167" s="47">
        <v>421274.15257848025</v>
      </c>
      <c r="G167" s="47">
        <v>702550</v>
      </c>
      <c r="H167" s="47">
        <v>1364043.7579103603</v>
      </c>
      <c r="I167" s="47">
        <v>2648374.312852064</v>
      </c>
      <c r="J167" s="47">
        <v>5141980.570857587</v>
      </c>
      <c r="K167" s="47">
        <v>6369357.332810024</v>
      </c>
      <c r="L167" s="47">
        <v>7889705.586004326</v>
      </c>
      <c r="M167" s="47">
        <v>9772956.82771273</v>
      </c>
      <c r="N167" s="47">
        <v>12105735.013200592</v>
      </c>
      <c r="O167" s="47">
        <f>'[2]Hoja1'!B21</f>
        <v>14995341</v>
      </c>
      <c r="P167" s="47">
        <f>'[2]Hoja1'!C21</f>
        <v>17013687</v>
      </c>
      <c r="Q167" s="47">
        <f>'[2]Hoja1'!D21</f>
        <v>21862493</v>
      </c>
      <c r="R167" s="47">
        <f>'[2]Hoja1'!E21</f>
        <v>30925998</v>
      </c>
      <c r="S167" s="47">
        <f>'[2]Hoja1'!F21</f>
        <v>37498620</v>
      </c>
      <c r="T167" s="47">
        <f>'[2]Hoja1'!G21</f>
        <v>46207498</v>
      </c>
      <c r="U167" s="47">
        <f>'[2]Hoja1'!H21</f>
        <v>52378658</v>
      </c>
      <c r="V167" s="47">
        <f>'[2]Hoja1'!I21</f>
        <v>59924458</v>
      </c>
      <c r="W167" s="47">
        <f>'[2]Hoja1'!J21</f>
        <v>66573229</v>
      </c>
      <c r="X167" s="47">
        <f>'[2]Hoja1'!K21</f>
        <v>72242827</v>
      </c>
      <c r="Y167" s="48">
        <f>'[2]Hoja1'!L21</f>
        <v>81146527</v>
      </c>
      <c r="Z167" s="48">
        <f>'[2]Hoja1'!M21</f>
        <v>92406118</v>
      </c>
      <c r="AA167" s="26">
        <f>'[2]Hoja1'!N21</f>
        <v>98109234</v>
      </c>
      <c r="AB167" s="26">
        <f>'[2]Hoja1'!O21</f>
        <v>106230692</v>
      </c>
      <c r="AC167" s="26">
        <v>128844000</v>
      </c>
    </row>
    <row r="168" spans="1:11" ht="1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29" ht="15" customHeight="1">
      <c r="A169" s="50" t="s">
        <v>37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ht="15" customHeight="1">
      <c r="A170" s="51" t="s">
        <v>4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29" ht="15" customHeight="1">
      <c r="A172" s="4" t="s">
        <v>1</v>
      </c>
      <c r="B172" s="5">
        <v>1980</v>
      </c>
      <c r="C172" s="5">
        <v>1981</v>
      </c>
      <c r="D172" s="5">
        <v>1982</v>
      </c>
      <c r="E172" s="5">
        <v>1983</v>
      </c>
      <c r="F172" s="5">
        <v>1984</v>
      </c>
      <c r="G172" s="5">
        <v>1985</v>
      </c>
      <c r="H172" s="5">
        <v>1986</v>
      </c>
      <c r="I172" s="5">
        <v>1987</v>
      </c>
      <c r="J172" s="5">
        <v>1988</v>
      </c>
      <c r="K172" s="5">
        <v>1989</v>
      </c>
      <c r="L172" s="5">
        <v>1990</v>
      </c>
      <c r="M172" s="5">
        <v>1991</v>
      </c>
      <c r="N172" s="5">
        <v>1992</v>
      </c>
      <c r="O172" s="5">
        <v>1993</v>
      </c>
      <c r="P172" s="5">
        <v>1994</v>
      </c>
      <c r="Q172" s="5">
        <v>1995</v>
      </c>
      <c r="R172" s="5">
        <v>1996</v>
      </c>
      <c r="S172" s="5">
        <v>1997</v>
      </c>
      <c r="T172" s="6">
        <v>1998</v>
      </c>
      <c r="U172" s="5">
        <v>1999</v>
      </c>
      <c r="V172" s="6">
        <v>2000</v>
      </c>
      <c r="W172" s="5">
        <v>2001</v>
      </c>
      <c r="X172" s="6">
        <v>2002</v>
      </c>
      <c r="Y172" s="6">
        <v>2003</v>
      </c>
      <c r="Z172" s="6">
        <v>2004</v>
      </c>
      <c r="AA172" s="6">
        <v>2005</v>
      </c>
      <c r="AB172" s="5">
        <v>2006</v>
      </c>
      <c r="AC172" s="5">
        <v>2007</v>
      </c>
    </row>
    <row r="173" spans="1:22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9" s="29" customFormat="1" ht="15" customHeight="1">
      <c r="A174" s="8" t="s">
        <v>19</v>
      </c>
      <c r="B174" s="28">
        <f aca="true" t="shared" si="37" ref="B174:AC183">B7/B$167*100</f>
        <v>3.7877744667647124</v>
      </c>
      <c r="C174" s="28">
        <f t="shared" si="37"/>
        <v>3.4966563609793013</v>
      </c>
      <c r="D174" s="28">
        <f t="shared" si="37"/>
        <v>3.288338952491379</v>
      </c>
      <c r="E174" s="28">
        <f t="shared" si="37"/>
        <v>3.672048010369248</v>
      </c>
      <c r="F174" s="28">
        <f t="shared" si="37"/>
        <v>3.90553275089312</v>
      </c>
      <c r="G174" s="28">
        <f t="shared" si="37"/>
        <v>3.7497686997366735</v>
      </c>
      <c r="H174" s="28">
        <f t="shared" si="37"/>
        <v>2.5627476975923553</v>
      </c>
      <c r="I174" s="28">
        <f t="shared" si="37"/>
        <v>2.947997177782669</v>
      </c>
      <c r="J174" s="28">
        <f t="shared" si="37"/>
        <v>3.8636668743162073</v>
      </c>
      <c r="K174" s="28">
        <f t="shared" si="37"/>
        <v>3.444214816932193</v>
      </c>
      <c r="L174" s="28">
        <f t="shared" si="37"/>
        <v>4.158871030397662</v>
      </c>
      <c r="M174" s="28">
        <f t="shared" si="37"/>
        <v>4.535442116587533</v>
      </c>
      <c r="N174" s="28">
        <f t="shared" si="37"/>
        <v>4.818027979003273</v>
      </c>
      <c r="O174" s="28">
        <f t="shared" si="37"/>
        <v>4.773292171215047</v>
      </c>
      <c r="P174" s="28">
        <f t="shared" si="37"/>
        <v>4.874558412882522</v>
      </c>
      <c r="Q174" s="28">
        <f t="shared" si="37"/>
        <v>4.307841397593586</v>
      </c>
      <c r="R174" s="28">
        <f t="shared" si="37"/>
        <v>7.618357041864905</v>
      </c>
      <c r="S174" s="28">
        <f t="shared" si="37"/>
        <v>8.193568349981945</v>
      </c>
      <c r="T174" s="28">
        <f t="shared" si="37"/>
        <v>9.764358217361174</v>
      </c>
      <c r="U174" s="28">
        <f t="shared" si="37"/>
        <v>11.180989684768175</v>
      </c>
      <c r="V174" s="28">
        <f t="shared" si="37"/>
        <v>12.227332657727166</v>
      </c>
      <c r="W174" s="28">
        <f t="shared" si="37"/>
        <v>13.06688059399973</v>
      </c>
      <c r="X174" s="28">
        <f t="shared" si="37"/>
        <v>12.694139567655624</v>
      </c>
      <c r="Y174" s="28">
        <f t="shared" si="37"/>
        <v>13.271133542166258</v>
      </c>
      <c r="Z174" s="28">
        <f t="shared" si="37"/>
        <v>11.835294164180773</v>
      </c>
      <c r="AA174" s="28">
        <f t="shared" si="37"/>
        <v>11.931365333053154</v>
      </c>
      <c r="AB174" s="28">
        <f t="shared" si="37"/>
        <v>12.412667047297404</v>
      </c>
      <c r="AC174" s="28">
        <f t="shared" si="37"/>
        <v>11.677016384930612</v>
      </c>
    </row>
    <row r="175" spans="1:29" ht="15" customHeight="1">
      <c r="A175" s="18" t="s">
        <v>5</v>
      </c>
      <c r="B175" s="30">
        <f t="shared" si="37"/>
        <v>0.29376825723817446</v>
      </c>
      <c r="C175" s="30">
        <f t="shared" si="37"/>
        <v>0.15743761323049119</v>
      </c>
      <c r="D175" s="30">
        <f t="shared" si="37"/>
        <v>0.10496805730699243</v>
      </c>
      <c r="E175" s="30">
        <f t="shared" si="37"/>
        <v>0.10411261607666152</v>
      </c>
      <c r="F175" s="30">
        <f t="shared" si="37"/>
        <v>0.024449636743572076</v>
      </c>
      <c r="G175" s="30">
        <f t="shared" si="37"/>
        <v>0.009252010533058146</v>
      </c>
      <c r="H175" s="30">
        <f t="shared" si="37"/>
        <v>0.04545308729316761</v>
      </c>
      <c r="I175" s="30">
        <f t="shared" si="37"/>
        <v>0.013895316769014295</v>
      </c>
      <c r="J175" s="30">
        <f t="shared" si="37"/>
        <v>0.02152866944449331</v>
      </c>
      <c r="K175" s="30">
        <f t="shared" si="37"/>
        <v>0.022066433496516172</v>
      </c>
      <c r="L175" s="30">
        <f t="shared" si="37"/>
        <v>0.03389733584918759</v>
      </c>
      <c r="M175" s="30">
        <f t="shared" si="37"/>
        <v>0.03234844945836005</v>
      </c>
      <c r="N175" s="30">
        <f t="shared" si="37"/>
        <v>0.06104875079407572</v>
      </c>
      <c r="O175" s="30">
        <f t="shared" si="37"/>
        <v>0.049498640944544044</v>
      </c>
      <c r="P175" s="30">
        <f t="shared" si="37"/>
        <v>0.056096600343006196</v>
      </c>
      <c r="Q175" s="30">
        <f t="shared" si="37"/>
        <v>0.11989026137138156</v>
      </c>
      <c r="R175" s="30">
        <f t="shared" si="37"/>
        <v>0.1241313667549225</v>
      </c>
      <c r="S175" s="30">
        <f t="shared" si="37"/>
        <v>0.12368915709431441</v>
      </c>
      <c r="T175" s="30">
        <f t="shared" si="37"/>
        <v>0.12815310406982</v>
      </c>
      <c r="U175" s="30">
        <f t="shared" si="37"/>
        <v>0.13910922460059974</v>
      </c>
      <c r="V175" s="30">
        <f t="shared" si="37"/>
        <v>0.2174224103954349</v>
      </c>
      <c r="W175" s="30">
        <f t="shared" si="37"/>
        <v>0.20857214241478358</v>
      </c>
      <c r="X175" s="30">
        <f t="shared" si="37"/>
        <v>0.21323041801783313</v>
      </c>
      <c r="Y175" s="30">
        <f t="shared" si="37"/>
        <v>0.21823991185722585</v>
      </c>
      <c r="Z175" s="30">
        <f t="shared" si="37"/>
        <v>0.1904574262063471</v>
      </c>
      <c r="AA175" s="30">
        <f t="shared" si="37"/>
        <v>0.1872193824283655</v>
      </c>
      <c r="AB175" s="30">
        <f t="shared" si="37"/>
        <v>0.32525901271545893</v>
      </c>
      <c r="AC175" s="30">
        <f t="shared" si="37"/>
        <v>0.29192558442767996</v>
      </c>
    </row>
    <row r="176" spans="1:29" ht="15" customHeight="1">
      <c r="A176" s="18" t="s">
        <v>6</v>
      </c>
      <c r="B176" s="30">
        <f t="shared" si="37"/>
        <v>0.12852361254170133</v>
      </c>
      <c r="C176" s="30">
        <f t="shared" si="37"/>
        <v>0.04513945554160936</v>
      </c>
      <c r="D176" s="30">
        <f t="shared" si="37"/>
        <v>0.07393976363762989</v>
      </c>
      <c r="E176" s="30">
        <f t="shared" si="37"/>
        <v>0.027314716765359865</v>
      </c>
      <c r="F176" s="30">
        <f t="shared" si="37"/>
        <v>0.08331866501935727</v>
      </c>
      <c r="G176" s="30">
        <f t="shared" si="37"/>
        <v>0.03928546010960074</v>
      </c>
      <c r="H176" s="30">
        <f t="shared" si="37"/>
        <v>0.09933698916490664</v>
      </c>
      <c r="I176" s="30">
        <f t="shared" si="37"/>
        <v>0.06015010764412982</v>
      </c>
      <c r="J176" s="30">
        <f t="shared" si="37"/>
        <v>0.08702872246080177</v>
      </c>
      <c r="K176" s="30">
        <f t="shared" si="37"/>
        <v>0.08988975968591285</v>
      </c>
      <c r="L176" s="30">
        <f t="shared" si="37"/>
        <v>0.1353977012646685</v>
      </c>
      <c r="M176" s="30">
        <f t="shared" si="37"/>
        <v>0.12229052282426908</v>
      </c>
      <c r="N176" s="30">
        <f t="shared" si="37"/>
        <v>0.24847231471034334</v>
      </c>
      <c r="O176" s="30">
        <f t="shared" si="37"/>
        <v>0.20430005559726852</v>
      </c>
      <c r="P176" s="30">
        <f t="shared" si="37"/>
        <v>0.22496240820699243</v>
      </c>
      <c r="Q176" s="30">
        <f t="shared" si="37"/>
        <v>0.2055314551730217</v>
      </c>
      <c r="R176" s="30">
        <f t="shared" si="37"/>
        <v>0.16981975488713413</v>
      </c>
      <c r="S176" s="30">
        <f t="shared" si="37"/>
        <v>0.17460316139633938</v>
      </c>
      <c r="T176" s="30">
        <f t="shared" si="37"/>
        <v>0.1795269243965557</v>
      </c>
      <c r="U176" s="30">
        <f t="shared" si="37"/>
        <v>0.18146382062709585</v>
      </c>
      <c r="V176" s="30">
        <f t="shared" si="37"/>
        <v>0.36545380018289025</v>
      </c>
      <c r="W176" s="30">
        <f t="shared" si="37"/>
        <v>0.30074019392990536</v>
      </c>
      <c r="X176" s="30">
        <f t="shared" si="37"/>
        <v>0.316552981792919</v>
      </c>
      <c r="Y176" s="30">
        <f t="shared" si="37"/>
        <v>0.3684731793881949</v>
      </c>
      <c r="Z176" s="30">
        <f t="shared" si="37"/>
        <v>0.2865469178133854</v>
      </c>
      <c r="AA176" s="30">
        <f t="shared" si="37"/>
        <v>0.2642737950639794</v>
      </c>
      <c r="AB176" s="30">
        <f t="shared" si="37"/>
        <v>0.3561944226062276</v>
      </c>
      <c r="AC176" s="30">
        <f t="shared" si="37"/>
        <v>0.273605445344758</v>
      </c>
    </row>
    <row r="177" spans="1:29" ht="15" customHeight="1">
      <c r="A177" s="18" t="s">
        <v>7</v>
      </c>
      <c r="B177" s="30">
        <f t="shared" si="37"/>
        <v>0.022032619292863084</v>
      </c>
      <c r="C177" s="30">
        <f t="shared" si="37"/>
        <v>0.0011009623302831552</v>
      </c>
      <c r="D177" s="30">
        <f t="shared" si="37"/>
        <v>0.007922117532603204</v>
      </c>
      <c r="E177" s="30">
        <f t="shared" si="37"/>
        <v>0.0019793273018376715</v>
      </c>
      <c r="F177" s="30">
        <f t="shared" si="37"/>
        <v>0.01305563127083946</v>
      </c>
      <c r="G177" s="30">
        <f t="shared" si="37"/>
        <v>0.0015657248594406093</v>
      </c>
      <c r="H177" s="30">
        <f t="shared" si="37"/>
        <v>0.0032990144003105524</v>
      </c>
      <c r="I177" s="30">
        <f t="shared" si="37"/>
        <v>0.25619490292870106</v>
      </c>
      <c r="J177" s="30">
        <f t="shared" si="37"/>
        <v>0.29548925342333454</v>
      </c>
      <c r="K177" s="30">
        <f t="shared" si="37"/>
        <v>0.2418531288965047</v>
      </c>
      <c r="L177" s="30">
        <f t="shared" si="37"/>
        <v>0.1726097362131978</v>
      </c>
      <c r="M177" s="30">
        <f t="shared" si="37"/>
        <v>0.054214912573598686</v>
      </c>
      <c r="N177" s="30">
        <f t="shared" si="37"/>
        <v>0.02784961009243707</v>
      </c>
      <c r="O177" s="30">
        <f t="shared" si="37"/>
        <v>0.012173714489053635</v>
      </c>
      <c r="P177" s="30">
        <f t="shared" si="37"/>
        <v>0.01055855794220265</v>
      </c>
      <c r="Q177" s="30">
        <f t="shared" si="37"/>
        <v>0.06570796843708537</v>
      </c>
      <c r="R177" s="30">
        <f t="shared" si="37"/>
        <v>0.08767213268267042</v>
      </c>
      <c r="S177" s="30">
        <f t="shared" si="37"/>
        <v>0.07572330928444834</v>
      </c>
      <c r="T177" s="30">
        <f t="shared" si="37"/>
        <v>0.07092443525074653</v>
      </c>
      <c r="U177" s="30">
        <f t="shared" si="37"/>
        <v>0.13703357768349086</v>
      </c>
      <c r="V177" s="30">
        <f t="shared" si="37"/>
        <v>0.15122604362979805</v>
      </c>
      <c r="W177" s="30">
        <f t="shared" si="37"/>
        <v>0.016033632678384882</v>
      </c>
      <c r="X177" s="30">
        <f t="shared" si="37"/>
        <v>0.008791243731367266</v>
      </c>
      <c r="Y177" s="30">
        <f t="shared" si="37"/>
        <v>0.03150022427946916</v>
      </c>
      <c r="Z177" s="30">
        <f t="shared" si="37"/>
        <v>0.035772672541010755</v>
      </c>
      <c r="AA177" s="30">
        <f t="shared" si="37"/>
        <v>0.05689118620577549</v>
      </c>
      <c r="AB177" s="30">
        <f t="shared" si="37"/>
        <v>0.06906779822162883</v>
      </c>
      <c r="AC177" s="30">
        <f t="shared" si="37"/>
        <v>0.06562067306199745</v>
      </c>
    </row>
    <row r="178" spans="1:29" ht="15" customHeight="1">
      <c r="A178" s="18" t="s">
        <v>8</v>
      </c>
      <c r="B178" s="30">
        <f t="shared" si="37"/>
        <v>0.045901290193464755</v>
      </c>
      <c r="C178" s="30">
        <f t="shared" si="37"/>
        <v>1.3662942518813956</v>
      </c>
      <c r="D178" s="30">
        <f t="shared" si="37"/>
        <v>0.887937340112609</v>
      </c>
      <c r="E178" s="30">
        <f t="shared" si="37"/>
        <v>0.5573785681974882</v>
      </c>
      <c r="F178" s="30">
        <f t="shared" si="37"/>
        <v>0.6195490475798361</v>
      </c>
      <c r="G178" s="30">
        <f t="shared" si="37"/>
        <v>0.18447085616682088</v>
      </c>
      <c r="H178" s="30">
        <f t="shared" si="37"/>
        <v>0.07316480825577626</v>
      </c>
      <c r="I178" s="30">
        <f t="shared" si="37"/>
        <v>0.0440647681234774</v>
      </c>
      <c r="J178" s="30">
        <f t="shared" si="37"/>
        <v>0.059140635754926965</v>
      </c>
      <c r="K178" s="30">
        <f t="shared" si="37"/>
        <v>0.07941915856946123</v>
      </c>
      <c r="L178" s="30">
        <f t="shared" si="37"/>
        <v>0.06418870697765505</v>
      </c>
      <c r="M178" s="30">
        <f t="shared" si="37"/>
        <v>0.062226817402439044</v>
      </c>
      <c r="N178" s="30">
        <f t="shared" si="37"/>
        <v>0.06492294760648393</v>
      </c>
      <c r="O178" s="30">
        <f t="shared" si="37"/>
        <v>0.06743087736384254</v>
      </c>
      <c r="P178" s="30">
        <f t="shared" si="37"/>
        <v>0.0955548318245187</v>
      </c>
      <c r="Q178" s="30">
        <f t="shared" si="37"/>
        <v>0.08545727150147057</v>
      </c>
      <c r="R178" s="30">
        <f t="shared" si="37"/>
        <v>0.050262775675016205</v>
      </c>
      <c r="S178" s="30">
        <f t="shared" si="37"/>
        <v>0.06658603969959428</v>
      </c>
      <c r="T178" s="30">
        <f t="shared" si="37"/>
        <v>0.08056615400383721</v>
      </c>
      <c r="U178" s="30">
        <f t="shared" si="37"/>
        <v>0.10196953117813748</v>
      </c>
      <c r="V178" s="30">
        <f t="shared" si="37"/>
        <v>0.09091060948769868</v>
      </c>
      <c r="W178" s="30">
        <f t="shared" si="37"/>
        <v>0.08329963234921352</v>
      </c>
      <c r="X178" s="30">
        <f t="shared" si="37"/>
        <v>0.10264941597592796</v>
      </c>
      <c r="Y178" s="30">
        <f t="shared" si="37"/>
        <v>0.15178344231540555</v>
      </c>
      <c r="Z178" s="30">
        <f t="shared" si="37"/>
        <v>0.05748568942155973</v>
      </c>
      <c r="AA178" s="30">
        <f t="shared" si="37"/>
        <v>0.046536355589118145</v>
      </c>
      <c r="AB178" s="30">
        <f t="shared" si="37"/>
        <v>0.08500001110790091</v>
      </c>
      <c r="AC178" s="30">
        <f t="shared" si="37"/>
        <v>0.04527389711589209</v>
      </c>
    </row>
    <row r="179" spans="1:29" ht="15" customHeight="1">
      <c r="A179" s="18" t="s">
        <v>9</v>
      </c>
      <c r="B179" s="30">
        <f t="shared" si="37"/>
        <v>0</v>
      </c>
      <c r="C179" s="30">
        <f t="shared" si="37"/>
        <v>0</v>
      </c>
      <c r="D179" s="30">
        <f t="shared" si="37"/>
        <v>0</v>
      </c>
      <c r="E179" s="30">
        <f t="shared" si="37"/>
        <v>0</v>
      </c>
      <c r="F179" s="30">
        <f t="shared" si="37"/>
        <v>0</v>
      </c>
      <c r="G179" s="30">
        <f t="shared" si="37"/>
        <v>0</v>
      </c>
      <c r="H179" s="30">
        <f t="shared" si="37"/>
        <v>0</v>
      </c>
      <c r="I179" s="30">
        <f t="shared" si="37"/>
        <v>0</v>
      </c>
      <c r="J179" s="30">
        <f t="shared" si="37"/>
        <v>0</v>
      </c>
      <c r="K179" s="30">
        <f t="shared" si="37"/>
        <v>0</v>
      </c>
      <c r="L179" s="30">
        <f t="shared" si="37"/>
        <v>0</v>
      </c>
      <c r="M179" s="30">
        <f t="shared" si="37"/>
        <v>0</v>
      </c>
      <c r="N179" s="30">
        <f t="shared" si="37"/>
        <v>0</v>
      </c>
      <c r="O179" s="30">
        <f t="shared" si="37"/>
        <v>0</v>
      </c>
      <c r="P179" s="30">
        <f t="shared" si="37"/>
        <v>0</v>
      </c>
      <c r="Q179" s="30">
        <f t="shared" si="37"/>
        <v>0</v>
      </c>
      <c r="R179" s="30">
        <f t="shared" si="37"/>
        <v>0</v>
      </c>
      <c r="S179" s="30">
        <f t="shared" si="37"/>
        <v>0</v>
      </c>
      <c r="T179" s="30">
        <f t="shared" si="37"/>
        <v>0</v>
      </c>
      <c r="U179" s="30">
        <f t="shared" si="37"/>
        <v>0</v>
      </c>
      <c r="V179" s="30">
        <f t="shared" si="37"/>
        <v>0</v>
      </c>
      <c r="W179" s="30">
        <f t="shared" si="37"/>
        <v>0</v>
      </c>
      <c r="X179" s="30">
        <f t="shared" si="37"/>
        <v>0</v>
      </c>
      <c r="Y179" s="30">
        <f t="shared" si="37"/>
        <v>0</v>
      </c>
      <c r="Z179" s="30">
        <f t="shared" si="37"/>
        <v>0</v>
      </c>
      <c r="AA179" s="30">
        <f t="shared" si="37"/>
        <v>0</v>
      </c>
      <c r="AB179" s="30">
        <f t="shared" si="37"/>
        <v>0</v>
      </c>
      <c r="AC179" s="30">
        <f t="shared" si="37"/>
        <v>0</v>
      </c>
    </row>
    <row r="180" spans="1:29" ht="15" customHeight="1">
      <c r="A180" s="18" t="s">
        <v>16</v>
      </c>
      <c r="B180" s="30">
        <f t="shared" si="37"/>
        <v>2.76142161803884</v>
      </c>
      <c r="C180" s="30">
        <f t="shared" si="37"/>
        <v>1.9134725300321238</v>
      </c>
      <c r="D180" s="30">
        <f t="shared" si="37"/>
        <v>1.4933191548957037</v>
      </c>
      <c r="E180" s="30">
        <f t="shared" si="37"/>
        <v>1.942511814023491</v>
      </c>
      <c r="F180" s="30">
        <f t="shared" si="37"/>
        <v>2.3825340193711937</v>
      </c>
      <c r="G180" s="30">
        <f t="shared" si="37"/>
        <v>2.131093872322255</v>
      </c>
      <c r="H180" s="30">
        <f t="shared" si="37"/>
        <v>1.8855700083552758</v>
      </c>
      <c r="I180" s="30">
        <f t="shared" si="37"/>
        <v>2.0821830106264247</v>
      </c>
      <c r="J180" s="30">
        <f t="shared" si="37"/>
        <v>2.6310678956423263</v>
      </c>
      <c r="K180" s="30">
        <f t="shared" si="37"/>
        <v>2.5230094906467246</v>
      </c>
      <c r="L180" s="30">
        <f t="shared" si="37"/>
        <v>3.116382446971896</v>
      </c>
      <c r="M180" s="30">
        <f t="shared" si="37"/>
        <v>3.3137811381879927</v>
      </c>
      <c r="N180" s="30">
        <f t="shared" si="37"/>
        <v>3.3353802933874728</v>
      </c>
      <c r="O180" s="30">
        <f t="shared" si="37"/>
        <v>3.097505351828945</v>
      </c>
      <c r="P180" s="30">
        <f t="shared" si="37"/>
        <v>3.239082810210391</v>
      </c>
      <c r="Q180" s="30">
        <f t="shared" si="37"/>
        <v>3.190629723700769</v>
      </c>
      <c r="R180" s="30">
        <f t="shared" si="37"/>
        <v>3.2293456107705882</v>
      </c>
      <c r="S180" s="30">
        <f t="shared" si="37"/>
        <v>3.4561861103155262</v>
      </c>
      <c r="T180" s="30">
        <f t="shared" si="37"/>
        <v>3.425788537609199</v>
      </c>
      <c r="U180" s="30">
        <f t="shared" si="37"/>
        <v>3.7735810146185877</v>
      </c>
      <c r="V180" s="30">
        <f t="shared" si="37"/>
        <v>4.354243736338841</v>
      </c>
      <c r="W180" s="30">
        <f t="shared" si="37"/>
        <v>4.265548669721278</v>
      </c>
      <c r="X180" s="30">
        <f t="shared" si="37"/>
        <v>3.7611153935047414</v>
      </c>
      <c r="Y180" s="30">
        <f t="shared" si="37"/>
        <v>3.85610355203495</v>
      </c>
      <c r="Z180" s="30">
        <f t="shared" si="37"/>
        <v>3.5398116280569214</v>
      </c>
      <c r="AA180" s="30">
        <f t="shared" si="37"/>
        <v>3.6410086210641497</v>
      </c>
      <c r="AB180" s="30">
        <f t="shared" si="37"/>
        <v>4.058457700717981</v>
      </c>
      <c r="AC180" s="30">
        <f t="shared" si="37"/>
        <v>3.3468720312936573</v>
      </c>
    </row>
    <row r="181" spans="1:29" ht="15" customHeight="1">
      <c r="A181" s="18" t="s">
        <v>10</v>
      </c>
      <c r="B181" s="30">
        <f t="shared" si="37"/>
        <v>0.4865536760507265</v>
      </c>
      <c r="C181" s="30">
        <f t="shared" si="37"/>
        <v>0</v>
      </c>
      <c r="D181" s="30">
        <f t="shared" si="37"/>
        <v>0.7103498720900872</v>
      </c>
      <c r="E181" s="30">
        <f t="shared" si="37"/>
        <v>0.7901474588935984</v>
      </c>
      <c r="F181" s="30">
        <f t="shared" si="37"/>
        <v>0.4830583570210599</v>
      </c>
      <c r="G181" s="30">
        <f t="shared" si="37"/>
        <v>1.1586363959860508</v>
      </c>
      <c r="H181" s="30">
        <f t="shared" si="37"/>
        <v>0.4559237901229184</v>
      </c>
      <c r="I181" s="30">
        <f t="shared" si="37"/>
        <v>0.3231416329055009</v>
      </c>
      <c r="J181" s="30">
        <f t="shared" si="37"/>
        <v>0.5249533643317145</v>
      </c>
      <c r="K181" s="30">
        <f t="shared" si="37"/>
        <v>0.24618637612347782</v>
      </c>
      <c r="L181" s="30">
        <f t="shared" si="37"/>
        <v>0.2738923495235751</v>
      </c>
      <c r="M181" s="30">
        <f t="shared" si="37"/>
        <v>0.7283404731529864</v>
      </c>
      <c r="N181" s="30">
        <f t="shared" si="37"/>
        <v>0.8894825459386236</v>
      </c>
      <c r="O181" s="30">
        <f t="shared" si="37"/>
        <v>0.4222344126752436</v>
      </c>
      <c r="P181" s="30">
        <f t="shared" si="37"/>
        <v>0.32794890372674657</v>
      </c>
      <c r="Q181" s="30">
        <f t="shared" si="37"/>
        <v>0.3205630254518549</v>
      </c>
      <c r="R181" s="30">
        <f t="shared" si="37"/>
        <v>0.23351064499195787</v>
      </c>
      <c r="S181" s="30">
        <f t="shared" si="37"/>
        <v>0.3621501777932094</v>
      </c>
      <c r="T181" s="30">
        <f t="shared" si="37"/>
        <v>0</v>
      </c>
      <c r="U181" s="30">
        <f t="shared" si="37"/>
        <v>0</v>
      </c>
      <c r="V181" s="30">
        <f t="shared" si="37"/>
        <v>0.25031515512413977</v>
      </c>
      <c r="W181" s="30">
        <f t="shared" si="37"/>
        <v>0.4214355578276067</v>
      </c>
      <c r="X181" s="30">
        <f t="shared" si="37"/>
        <v>0.19912319461141798</v>
      </c>
      <c r="Y181" s="30">
        <f t="shared" si="37"/>
        <v>0.917257717018499</v>
      </c>
      <c r="Z181" s="30">
        <f t="shared" si="37"/>
        <v>0.8952756634576944</v>
      </c>
      <c r="AA181" s="30">
        <f t="shared" si="37"/>
        <v>0.1527449159372705</v>
      </c>
      <c r="AB181" s="30">
        <f t="shared" si="37"/>
        <v>0</v>
      </c>
      <c r="AC181" s="30">
        <f t="shared" si="37"/>
        <v>0.0155226405575735</v>
      </c>
    </row>
    <row r="182" spans="1:29" ht="15" customHeight="1">
      <c r="A182" s="18" t="s">
        <v>11</v>
      </c>
      <c r="B182" s="30">
        <f t="shared" si="37"/>
        <v>0</v>
      </c>
      <c r="C182" s="30">
        <f t="shared" si="37"/>
        <v>0</v>
      </c>
      <c r="D182" s="30">
        <f t="shared" si="37"/>
        <v>0</v>
      </c>
      <c r="E182" s="30">
        <f t="shared" si="37"/>
        <v>0</v>
      </c>
      <c r="F182" s="30">
        <f t="shared" si="37"/>
        <v>0</v>
      </c>
      <c r="G182" s="30">
        <f t="shared" si="37"/>
        <v>0</v>
      </c>
      <c r="H182" s="30">
        <f t="shared" si="37"/>
        <v>0</v>
      </c>
      <c r="I182" s="30">
        <f t="shared" si="37"/>
        <v>0</v>
      </c>
      <c r="J182" s="30">
        <f t="shared" si="37"/>
        <v>0</v>
      </c>
      <c r="K182" s="30">
        <f t="shared" si="37"/>
        <v>0.2417904695135958</v>
      </c>
      <c r="L182" s="30">
        <f t="shared" si="37"/>
        <v>0.3625027535974816</v>
      </c>
      <c r="M182" s="30">
        <f t="shared" si="37"/>
        <v>0.22223980298788681</v>
      </c>
      <c r="N182" s="30">
        <f t="shared" si="37"/>
        <v>0.19087151647383518</v>
      </c>
      <c r="O182" s="30">
        <f t="shared" si="37"/>
        <v>0.9201491183161489</v>
      </c>
      <c r="P182" s="30">
        <f t="shared" si="37"/>
        <v>0.9203543006286644</v>
      </c>
      <c r="Q182" s="30">
        <f t="shared" si="37"/>
        <v>0.32006169195800316</v>
      </c>
      <c r="R182" s="30">
        <f t="shared" si="37"/>
        <v>0</v>
      </c>
      <c r="S182" s="30">
        <f t="shared" si="37"/>
        <v>0</v>
      </c>
      <c r="T182" s="30">
        <f t="shared" si="37"/>
        <v>0</v>
      </c>
      <c r="U182" s="30">
        <f t="shared" si="37"/>
        <v>0</v>
      </c>
      <c r="V182" s="30">
        <f t="shared" si="37"/>
        <v>0</v>
      </c>
      <c r="W182" s="30">
        <f t="shared" si="37"/>
        <v>0</v>
      </c>
      <c r="X182" s="30">
        <f t="shared" si="37"/>
        <v>0</v>
      </c>
      <c r="Y182" s="30">
        <f t="shared" si="37"/>
        <v>0</v>
      </c>
      <c r="Z182" s="30">
        <f t="shared" si="37"/>
        <v>0</v>
      </c>
      <c r="AA182" s="30">
        <f t="shared" si="37"/>
        <v>0</v>
      </c>
      <c r="AB182" s="30">
        <f t="shared" si="37"/>
        <v>0</v>
      </c>
      <c r="AC182" s="30">
        <f t="shared" si="37"/>
        <v>0</v>
      </c>
    </row>
    <row r="183" spans="1:29" ht="15" customHeight="1">
      <c r="A183" s="18" t="s">
        <v>12</v>
      </c>
      <c r="B183" s="30">
        <f t="shared" si="37"/>
        <v>0</v>
      </c>
      <c r="C183" s="30">
        <f t="shared" si="37"/>
        <v>0</v>
      </c>
      <c r="D183" s="30">
        <f t="shared" si="37"/>
        <v>0</v>
      </c>
      <c r="E183" s="30">
        <f aca="true" t="shared" si="38" ref="E183:AC183">E16/E$167*100</f>
        <v>0</v>
      </c>
      <c r="F183" s="30">
        <f t="shared" si="38"/>
        <v>0</v>
      </c>
      <c r="G183" s="30">
        <f t="shared" si="38"/>
        <v>0</v>
      </c>
      <c r="H183" s="30">
        <f t="shared" si="38"/>
        <v>0</v>
      </c>
      <c r="I183" s="30">
        <f t="shared" si="38"/>
        <v>0</v>
      </c>
      <c r="J183" s="30">
        <f t="shared" si="38"/>
        <v>0</v>
      </c>
      <c r="K183" s="30">
        <f t="shared" si="38"/>
        <v>0</v>
      </c>
      <c r="L183" s="30">
        <f t="shared" si="38"/>
        <v>0</v>
      </c>
      <c r="M183" s="30">
        <f t="shared" si="38"/>
        <v>0</v>
      </c>
      <c r="N183" s="30">
        <f t="shared" si="38"/>
        <v>0</v>
      </c>
      <c r="O183" s="30">
        <f t="shared" si="38"/>
        <v>0</v>
      </c>
      <c r="P183" s="30">
        <f t="shared" si="38"/>
        <v>0</v>
      </c>
      <c r="Q183" s="30">
        <f t="shared" si="38"/>
        <v>0</v>
      </c>
      <c r="R183" s="30">
        <f t="shared" si="38"/>
        <v>3.7176562547795546</v>
      </c>
      <c r="S183" s="30">
        <f t="shared" si="38"/>
        <v>3.7724729656718035</v>
      </c>
      <c r="T183" s="30">
        <f t="shared" si="38"/>
        <v>5.5501767505351625</v>
      </c>
      <c r="U183" s="30">
        <f t="shared" si="38"/>
        <v>6.325574620487603</v>
      </c>
      <c r="V183" s="30">
        <f t="shared" si="38"/>
        <v>6.777154363248475</v>
      </c>
      <c r="W183" s="30">
        <f t="shared" si="38"/>
        <v>7.771250765078558</v>
      </c>
      <c r="X183" s="30">
        <f t="shared" si="38"/>
        <v>8.084472819702917</v>
      </c>
      <c r="Y183" s="30">
        <f t="shared" si="38"/>
        <v>7.727775515272514</v>
      </c>
      <c r="Z183" s="30">
        <f t="shared" si="38"/>
        <v>6.8299441666838545</v>
      </c>
      <c r="AA183" s="30">
        <f t="shared" si="38"/>
        <v>7.5521600922906</v>
      </c>
      <c r="AB183" s="30">
        <f t="shared" si="38"/>
        <v>7.483703203213625</v>
      </c>
      <c r="AC183" s="30">
        <f t="shared" si="38"/>
        <v>7.247503259755985</v>
      </c>
    </row>
    <row r="184" spans="1:29" ht="15" customHeight="1">
      <c r="A184" s="18" t="s">
        <v>13</v>
      </c>
      <c r="B184" s="30">
        <f aca="true" t="shared" si="39" ref="B184:AC185">B17/B$167*100</f>
        <v>0</v>
      </c>
      <c r="C184" s="30">
        <f t="shared" si="39"/>
        <v>0</v>
      </c>
      <c r="D184" s="30">
        <f t="shared" si="39"/>
        <v>0</v>
      </c>
      <c r="E184" s="30">
        <f t="shared" si="39"/>
        <v>0.24860350911081153</v>
      </c>
      <c r="F184" s="30">
        <f t="shared" si="39"/>
        <v>0.29007238932665125</v>
      </c>
      <c r="G184" s="30">
        <f t="shared" si="39"/>
        <v>0.2177780940858302</v>
      </c>
      <c r="H184" s="30">
        <f t="shared" si="39"/>
        <v>0</v>
      </c>
      <c r="I184" s="30">
        <f t="shared" si="39"/>
        <v>0.1683674387854205</v>
      </c>
      <c r="J184" s="30">
        <f t="shared" si="39"/>
        <v>0.24445833325860963</v>
      </c>
      <c r="K184" s="30">
        <f t="shared" si="39"/>
        <v>0</v>
      </c>
      <c r="L184" s="30">
        <f t="shared" si="39"/>
        <v>0</v>
      </c>
      <c r="M184" s="30">
        <f t="shared" si="39"/>
        <v>0</v>
      </c>
      <c r="N184" s="30">
        <f t="shared" si="39"/>
        <v>0</v>
      </c>
      <c r="O184" s="30">
        <f t="shared" si="39"/>
        <v>0</v>
      </c>
      <c r="P184" s="30">
        <f t="shared" si="39"/>
        <v>0</v>
      </c>
      <c r="Q184" s="30">
        <f t="shared" si="39"/>
        <v>0</v>
      </c>
      <c r="R184" s="30">
        <f t="shared" si="39"/>
        <v>0</v>
      </c>
      <c r="S184" s="30">
        <f t="shared" si="39"/>
        <v>0</v>
      </c>
      <c r="T184" s="30">
        <f t="shared" si="39"/>
        <v>0.2757072196378172</v>
      </c>
      <c r="U184" s="30">
        <f t="shared" si="39"/>
        <v>0.5222578955726587</v>
      </c>
      <c r="V184" s="30">
        <f t="shared" si="39"/>
        <v>0.020606539319888383</v>
      </c>
      <c r="W184" s="30">
        <f t="shared" si="39"/>
        <v>0</v>
      </c>
      <c r="X184" s="30">
        <f t="shared" si="39"/>
        <v>0.008204100318499441</v>
      </c>
      <c r="Y184" s="30">
        <f t="shared" si="39"/>
        <v>0</v>
      </c>
      <c r="Z184" s="30">
        <f t="shared" si="39"/>
        <v>0</v>
      </c>
      <c r="AA184" s="30">
        <f t="shared" si="39"/>
        <v>0.030530984473897738</v>
      </c>
      <c r="AB184" s="30">
        <f t="shared" si="39"/>
        <v>0.03498489871458241</v>
      </c>
      <c r="AC184" s="30">
        <f t="shared" si="39"/>
        <v>0.012334761416907269</v>
      </c>
    </row>
    <row r="185" spans="1:29" ht="15" customHeight="1">
      <c r="A185" s="18" t="s">
        <v>14</v>
      </c>
      <c r="B185" s="30">
        <f t="shared" si="39"/>
        <v>0.04957339340894194</v>
      </c>
      <c r="C185" s="30">
        <f t="shared" si="39"/>
        <v>0.013211547963397864</v>
      </c>
      <c r="D185" s="30">
        <f t="shared" si="39"/>
        <v>0.009902646915754003</v>
      </c>
      <c r="E185" s="30">
        <f t="shared" si="39"/>
        <v>0</v>
      </c>
      <c r="F185" s="30">
        <f t="shared" si="39"/>
        <v>0.009495004560610514</v>
      </c>
      <c r="G185" s="30">
        <f t="shared" si="39"/>
        <v>0.007686285673617537</v>
      </c>
      <c r="H185" s="30">
        <f t="shared" si="39"/>
        <v>0</v>
      </c>
      <c r="I185" s="30">
        <f t="shared" si="39"/>
        <v>0</v>
      </c>
      <c r="J185" s="30">
        <f t="shared" si="39"/>
        <v>0</v>
      </c>
      <c r="K185" s="30">
        <f t="shared" si="39"/>
        <v>0</v>
      </c>
      <c r="L185" s="30">
        <f t="shared" si="39"/>
        <v>0</v>
      </c>
      <c r="M185" s="30">
        <f t="shared" si="39"/>
        <v>0</v>
      </c>
      <c r="N185" s="30">
        <f t="shared" si="39"/>
        <v>0</v>
      </c>
      <c r="O185" s="30">
        <f t="shared" si="39"/>
        <v>0</v>
      </c>
      <c r="P185" s="30">
        <f t="shared" si="39"/>
        <v>0</v>
      </c>
      <c r="Q185" s="30">
        <f t="shared" si="39"/>
        <v>0</v>
      </c>
      <c r="R185" s="30">
        <f t="shared" si="39"/>
        <v>0.005958501323061588</v>
      </c>
      <c r="S185" s="30">
        <f t="shared" si="39"/>
        <v>0.1621574287267105</v>
      </c>
      <c r="T185" s="30">
        <f t="shared" si="39"/>
        <v>0.053515091858035685</v>
      </c>
      <c r="U185" s="30">
        <f t="shared" si="39"/>
        <v>0</v>
      </c>
      <c r="V185" s="30">
        <f t="shared" si="39"/>
        <v>0</v>
      </c>
      <c r="W185" s="30">
        <f t="shared" si="39"/>
        <v>0</v>
      </c>
      <c r="X185" s="30">
        <f t="shared" si="39"/>
        <v>0</v>
      </c>
      <c r="Y185" s="30">
        <f t="shared" si="39"/>
        <v>0</v>
      </c>
      <c r="Z185" s="30">
        <f t="shared" si="39"/>
        <v>0</v>
      </c>
      <c r="AA185" s="30">
        <f t="shared" si="39"/>
        <v>0</v>
      </c>
      <c r="AB185" s="30">
        <f t="shared" si="39"/>
        <v>0</v>
      </c>
      <c r="AC185" s="30">
        <f t="shared" si="39"/>
        <v>0.3783580919561641</v>
      </c>
    </row>
    <row r="186" spans="1:29" ht="15" customHeight="1">
      <c r="A186" s="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2"/>
      <c r="AC186" s="30"/>
    </row>
    <row r="187" spans="1:29" s="29" customFormat="1" ht="15" customHeight="1">
      <c r="A187" s="8" t="s">
        <v>20</v>
      </c>
      <c r="B187" s="28">
        <f aca="true" t="shared" si="40" ref="B187:AC196">B20/B$167*100</f>
        <v>3.7877744667647124</v>
      </c>
      <c r="C187" s="28">
        <f t="shared" si="40"/>
        <v>3.4966563609793013</v>
      </c>
      <c r="D187" s="28">
        <f t="shared" si="40"/>
        <v>3.288338952491379</v>
      </c>
      <c r="E187" s="28">
        <f t="shared" si="40"/>
        <v>3.672048010369248</v>
      </c>
      <c r="F187" s="28">
        <f t="shared" si="40"/>
        <v>3.90553275089312</v>
      </c>
      <c r="G187" s="28">
        <f t="shared" si="40"/>
        <v>3.7497686997366735</v>
      </c>
      <c r="H187" s="28">
        <f t="shared" si="40"/>
        <v>2.5627476975923553</v>
      </c>
      <c r="I187" s="28">
        <f t="shared" si="40"/>
        <v>2.947997177782669</v>
      </c>
      <c r="J187" s="28">
        <f t="shared" si="40"/>
        <v>3.8636668743162073</v>
      </c>
      <c r="K187" s="28">
        <f t="shared" si="40"/>
        <v>3.4442170620566626</v>
      </c>
      <c r="L187" s="28">
        <f t="shared" si="40"/>
        <v>4.158868748943709</v>
      </c>
      <c r="M187" s="28">
        <f t="shared" si="40"/>
        <v>4.5354400701239745</v>
      </c>
      <c r="N187" s="28">
        <f t="shared" si="40"/>
        <v>4.818021866198067</v>
      </c>
      <c r="O187" s="28">
        <f t="shared" si="40"/>
        <v>4.773299920288575</v>
      </c>
      <c r="P187" s="28">
        <f t="shared" si="40"/>
        <v>4.874557760466617</v>
      </c>
      <c r="Q187" s="28">
        <f t="shared" si="40"/>
        <v>4.30784223921764</v>
      </c>
      <c r="R187" s="28">
        <f t="shared" si="40"/>
        <v>7.618358553861382</v>
      </c>
      <c r="S187" s="28">
        <f t="shared" si="40"/>
        <v>8.193568349981945</v>
      </c>
      <c r="T187" s="28">
        <f t="shared" si="40"/>
        <v>9.764358217361174</v>
      </c>
      <c r="U187" s="28">
        <f t="shared" si="40"/>
        <v>11.180989684768175</v>
      </c>
      <c r="V187" s="28">
        <f t="shared" si="40"/>
        <v>12.227332657727166</v>
      </c>
      <c r="W187" s="28">
        <f t="shared" si="40"/>
        <v>13.06688059399973</v>
      </c>
      <c r="X187" s="28">
        <f t="shared" si="40"/>
        <v>12.694139567655622</v>
      </c>
      <c r="Y187" s="28">
        <f t="shared" si="40"/>
        <v>13.271133542166258</v>
      </c>
      <c r="Z187" s="28">
        <f t="shared" si="40"/>
        <v>11.835294164180775</v>
      </c>
      <c r="AA187" s="28">
        <f t="shared" si="40"/>
        <v>11.931365333053158</v>
      </c>
      <c r="AB187" s="28">
        <f t="shared" si="40"/>
        <v>12.412667047297406</v>
      </c>
      <c r="AC187" s="28">
        <f t="shared" si="40"/>
        <v>11.677016391915807</v>
      </c>
    </row>
    <row r="188" spans="1:29" ht="15" customHeight="1">
      <c r="A188" s="18" t="s">
        <v>27</v>
      </c>
      <c r="B188" s="30">
        <f t="shared" si="40"/>
        <v>1.483529699052781</v>
      </c>
      <c r="C188" s="30">
        <f t="shared" si="40"/>
        <v>1.7108954612600233</v>
      </c>
      <c r="D188" s="30">
        <f t="shared" si="40"/>
        <v>2.006276265131761</v>
      </c>
      <c r="E188" s="30">
        <f t="shared" si="40"/>
        <v>2.1618212790671048</v>
      </c>
      <c r="F188" s="30">
        <f t="shared" si="40"/>
        <v>1.6027567698310552</v>
      </c>
      <c r="G188" s="30">
        <f t="shared" si="40"/>
        <v>1.4564087965269377</v>
      </c>
      <c r="H188" s="30">
        <f t="shared" si="40"/>
        <v>1.350030004038196</v>
      </c>
      <c r="I188" s="30">
        <f t="shared" si="40"/>
        <v>1.3571722027953284</v>
      </c>
      <c r="J188" s="30">
        <f t="shared" si="40"/>
        <v>1.5923825240425584</v>
      </c>
      <c r="K188" s="30">
        <f t="shared" si="40"/>
        <v>1.6039372995097605</v>
      </c>
      <c r="L188" s="30">
        <f t="shared" si="40"/>
        <v>1.8024043920252062</v>
      </c>
      <c r="M188" s="30">
        <f t="shared" si="40"/>
        <v>2.148923848762685</v>
      </c>
      <c r="N188" s="30">
        <f t="shared" si="40"/>
        <v>2.627072950574342</v>
      </c>
      <c r="O188" s="30">
        <f t="shared" si="40"/>
        <v>2.4434269284039623</v>
      </c>
      <c r="P188" s="30">
        <f t="shared" si="40"/>
        <v>2.4380911674230283</v>
      </c>
      <c r="Q188" s="30">
        <f t="shared" si="40"/>
        <v>2.1700336828009505</v>
      </c>
      <c r="R188" s="30">
        <f t="shared" si="40"/>
        <v>1.805495350546165</v>
      </c>
      <c r="S188" s="30">
        <f t="shared" si="40"/>
        <v>2.0062402989763353</v>
      </c>
      <c r="T188" s="30">
        <f t="shared" si="40"/>
        <v>1.707134913472268</v>
      </c>
      <c r="U188" s="30">
        <f t="shared" si="40"/>
        <v>2.299518584458579</v>
      </c>
      <c r="V188" s="30">
        <f t="shared" si="40"/>
        <v>2.556244842464825</v>
      </c>
      <c r="W188" s="30">
        <f t="shared" si="40"/>
        <v>2.6851219955096366</v>
      </c>
      <c r="X188" s="30">
        <f t="shared" si="40"/>
        <v>2.853784134167396</v>
      </c>
      <c r="Y188" s="30">
        <f t="shared" si="40"/>
        <v>2.7626137024940083</v>
      </c>
      <c r="Z188" s="30">
        <f t="shared" si="40"/>
        <v>2.5450694779754737</v>
      </c>
      <c r="AA188" s="30">
        <f t="shared" si="40"/>
        <v>2.392995775504679</v>
      </c>
      <c r="AB188" s="30">
        <f t="shared" si="40"/>
        <v>2.582161565887192</v>
      </c>
      <c r="AC188" s="30">
        <f t="shared" si="40"/>
        <v>2.2381587811617147</v>
      </c>
    </row>
    <row r="189" spans="1:29" ht="15" customHeight="1">
      <c r="A189" s="19" t="s">
        <v>24</v>
      </c>
      <c r="B189" s="30">
        <f t="shared" si="40"/>
        <v>0</v>
      </c>
      <c r="C189" s="30">
        <f t="shared" si="40"/>
        <v>0</v>
      </c>
      <c r="D189" s="30">
        <f t="shared" si="40"/>
        <v>0</v>
      </c>
      <c r="E189" s="30">
        <f t="shared" si="40"/>
        <v>0</v>
      </c>
      <c r="F189" s="30">
        <f t="shared" si="40"/>
        <v>0</v>
      </c>
      <c r="G189" s="30">
        <f t="shared" si="40"/>
        <v>0</v>
      </c>
      <c r="H189" s="30">
        <f t="shared" si="40"/>
        <v>0</v>
      </c>
      <c r="I189" s="30">
        <f t="shared" si="40"/>
        <v>0</v>
      </c>
      <c r="J189" s="30">
        <f t="shared" si="40"/>
        <v>0</v>
      </c>
      <c r="K189" s="30">
        <f t="shared" si="40"/>
        <v>0</v>
      </c>
      <c r="L189" s="30">
        <f t="shared" si="40"/>
        <v>0</v>
      </c>
      <c r="M189" s="30">
        <f t="shared" si="40"/>
        <v>0</v>
      </c>
      <c r="N189" s="30">
        <f t="shared" si="40"/>
        <v>0</v>
      </c>
      <c r="O189" s="30">
        <f t="shared" si="40"/>
        <v>0</v>
      </c>
      <c r="P189" s="30">
        <f t="shared" si="40"/>
        <v>0</v>
      </c>
      <c r="Q189" s="30">
        <f t="shared" si="40"/>
        <v>0</v>
      </c>
      <c r="R189" s="30">
        <f t="shared" si="40"/>
        <v>0</v>
      </c>
      <c r="S189" s="30">
        <f t="shared" si="40"/>
        <v>0</v>
      </c>
      <c r="T189" s="30">
        <f t="shared" si="40"/>
        <v>0</v>
      </c>
      <c r="U189" s="30">
        <f t="shared" si="40"/>
        <v>0</v>
      </c>
      <c r="V189" s="30">
        <f t="shared" si="40"/>
        <v>0</v>
      </c>
      <c r="W189" s="30">
        <f t="shared" si="40"/>
        <v>0</v>
      </c>
      <c r="X189" s="30">
        <f t="shared" si="40"/>
        <v>2.419287402747957</v>
      </c>
      <c r="Y189" s="30">
        <f t="shared" si="40"/>
        <v>2.334196043904627</v>
      </c>
      <c r="Z189" s="30">
        <f t="shared" si="40"/>
        <v>2.20009102427612</v>
      </c>
      <c r="AA189" s="30">
        <f t="shared" si="40"/>
        <v>2.0808733049531303</v>
      </c>
      <c r="AB189" s="30">
        <f t="shared" si="40"/>
        <v>2.1770736464749754</v>
      </c>
      <c r="AC189" s="30">
        <f t="shared" si="40"/>
        <v>1.9152605476390052</v>
      </c>
    </row>
    <row r="190" spans="1:29" ht="15" customHeight="1">
      <c r="A190" s="19" t="s">
        <v>25</v>
      </c>
      <c r="B190" s="30">
        <f t="shared" si="40"/>
        <v>0</v>
      </c>
      <c r="C190" s="30">
        <f t="shared" si="40"/>
        <v>0</v>
      </c>
      <c r="D190" s="30">
        <f t="shared" si="40"/>
        <v>0</v>
      </c>
      <c r="E190" s="30">
        <f t="shared" si="40"/>
        <v>0</v>
      </c>
      <c r="F190" s="30">
        <f t="shared" si="40"/>
        <v>0</v>
      </c>
      <c r="G190" s="30">
        <f t="shared" si="40"/>
        <v>0</v>
      </c>
      <c r="H190" s="30">
        <f t="shared" si="40"/>
        <v>0</v>
      </c>
      <c r="I190" s="30">
        <f t="shared" si="40"/>
        <v>0</v>
      </c>
      <c r="J190" s="30">
        <f t="shared" si="40"/>
        <v>0</v>
      </c>
      <c r="K190" s="30">
        <f t="shared" si="40"/>
        <v>0</v>
      </c>
      <c r="L190" s="30">
        <f t="shared" si="40"/>
        <v>0</v>
      </c>
      <c r="M190" s="30">
        <f t="shared" si="40"/>
        <v>0</v>
      </c>
      <c r="N190" s="30">
        <f t="shared" si="40"/>
        <v>0</v>
      </c>
      <c r="O190" s="30">
        <f t="shared" si="40"/>
        <v>0</v>
      </c>
      <c r="P190" s="30">
        <f t="shared" si="40"/>
        <v>0</v>
      </c>
      <c r="Q190" s="30">
        <f t="shared" si="40"/>
        <v>0</v>
      </c>
      <c r="R190" s="30">
        <f t="shared" si="40"/>
        <v>0</v>
      </c>
      <c r="S190" s="30">
        <f t="shared" si="40"/>
        <v>0</v>
      </c>
      <c r="T190" s="30">
        <f t="shared" si="40"/>
        <v>0</v>
      </c>
      <c r="U190" s="30">
        <f t="shared" si="40"/>
        <v>0</v>
      </c>
      <c r="V190" s="30">
        <f t="shared" si="40"/>
        <v>0</v>
      </c>
      <c r="W190" s="30">
        <f t="shared" si="40"/>
        <v>0</v>
      </c>
      <c r="X190" s="30">
        <f t="shared" si="40"/>
        <v>0.1067302944830772</v>
      </c>
      <c r="Y190" s="30">
        <f t="shared" si="40"/>
        <v>0.12441224132734602</v>
      </c>
      <c r="Z190" s="30">
        <f t="shared" si="40"/>
        <v>0.08176543786851863</v>
      </c>
      <c r="AA190" s="30">
        <f t="shared" si="40"/>
        <v>0.08515058225813893</v>
      </c>
      <c r="AB190" s="30">
        <f t="shared" si="40"/>
        <v>0.12595399453860281</v>
      </c>
      <c r="AC190" s="30">
        <f t="shared" si="40"/>
        <v>0.08345968768433144</v>
      </c>
    </row>
    <row r="191" spans="1:29" ht="15" customHeight="1">
      <c r="A191" s="19" t="s">
        <v>26</v>
      </c>
      <c r="B191" s="30">
        <f t="shared" si="40"/>
        <v>0</v>
      </c>
      <c r="C191" s="30">
        <f t="shared" si="40"/>
        <v>0</v>
      </c>
      <c r="D191" s="30">
        <f t="shared" si="40"/>
        <v>0</v>
      </c>
      <c r="E191" s="30">
        <f t="shared" si="40"/>
        <v>0</v>
      </c>
      <c r="F191" s="30">
        <f t="shared" si="40"/>
        <v>0</v>
      </c>
      <c r="G191" s="30">
        <f t="shared" si="40"/>
        <v>0</v>
      </c>
      <c r="H191" s="30">
        <f t="shared" si="40"/>
        <v>0</v>
      </c>
      <c r="I191" s="30">
        <f t="shared" si="40"/>
        <v>0</v>
      </c>
      <c r="J191" s="30">
        <f t="shared" si="40"/>
        <v>0</v>
      </c>
      <c r="K191" s="30">
        <f t="shared" si="40"/>
        <v>0</v>
      </c>
      <c r="L191" s="30">
        <f t="shared" si="40"/>
        <v>0</v>
      </c>
      <c r="M191" s="30">
        <f t="shared" si="40"/>
        <v>0</v>
      </c>
      <c r="N191" s="30">
        <f t="shared" si="40"/>
        <v>0</v>
      </c>
      <c r="O191" s="30">
        <f t="shared" si="40"/>
        <v>0</v>
      </c>
      <c r="P191" s="30">
        <f t="shared" si="40"/>
        <v>0</v>
      </c>
      <c r="Q191" s="30">
        <f t="shared" si="40"/>
        <v>0</v>
      </c>
      <c r="R191" s="30">
        <f t="shared" si="40"/>
        <v>0</v>
      </c>
      <c r="S191" s="30">
        <f t="shared" si="40"/>
        <v>0</v>
      </c>
      <c r="T191" s="30">
        <f t="shared" si="40"/>
        <v>0</v>
      </c>
      <c r="U191" s="30">
        <f t="shared" si="40"/>
        <v>0</v>
      </c>
      <c r="V191" s="30">
        <f t="shared" si="40"/>
        <v>0</v>
      </c>
      <c r="W191" s="30">
        <f t="shared" si="40"/>
        <v>0</v>
      </c>
      <c r="X191" s="30">
        <f t="shared" si="40"/>
        <v>0.32776643693636187</v>
      </c>
      <c r="Y191" s="30">
        <f t="shared" si="40"/>
        <v>0.3040054172620351</v>
      </c>
      <c r="Z191" s="30">
        <f t="shared" si="40"/>
        <v>0.2632130158308349</v>
      </c>
      <c r="AA191" s="30">
        <f t="shared" si="40"/>
        <v>0.22697188829340978</v>
      </c>
      <c r="AB191" s="30">
        <f t="shared" si="40"/>
        <v>0.27913392487361377</v>
      </c>
      <c r="AC191" s="30">
        <f t="shared" si="40"/>
        <v>0.2394385458383782</v>
      </c>
    </row>
    <row r="192" spans="1:29" ht="15" customHeight="1">
      <c r="A192" s="18" t="s">
        <v>17</v>
      </c>
      <c r="B192" s="30">
        <f t="shared" si="40"/>
        <v>0.1891133155970748</v>
      </c>
      <c r="C192" s="30">
        <f t="shared" si="40"/>
        <v>0.7695726688679255</v>
      </c>
      <c r="D192" s="30">
        <f t="shared" si="40"/>
        <v>0.5294615217623141</v>
      </c>
      <c r="E192" s="30">
        <f t="shared" si="40"/>
        <v>0.5621289537218987</v>
      </c>
      <c r="F192" s="30">
        <f t="shared" si="40"/>
        <v>1.1156630358717354</v>
      </c>
      <c r="G192" s="30">
        <f t="shared" si="40"/>
        <v>0.6927620809906768</v>
      </c>
      <c r="H192" s="30">
        <f t="shared" si="40"/>
        <v>0.5309213841566449</v>
      </c>
      <c r="I192" s="30">
        <f t="shared" si="40"/>
        <v>0.4404588861699776</v>
      </c>
      <c r="J192" s="30">
        <f t="shared" si="40"/>
        <v>1.093391918255016</v>
      </c>
      <c r="K192" s="30">
        <f t="shared" si="40"/>
        <v>0.6502147208269254</v>
      </c>
      <c r="L192" s="30">
        <f t="shared" si="40"/>
        <v>0.7335292726595827</v>
      </c>
      <c r="M192" s="30">
        <f t="shared" si="40"/>
        <v>0.9526328790893603</v>
      </c>
      <c r="N192" s="30">
        <f t="shared" si="40"/>
        <v>0.6314733464481238</v>
      </c>
      <c r="O192" s="30">
        <f t="shared" si="40"/>
        <v>0.9968102759383732</v>
      </c>
      <c r="P192" s="30">
        <f t="shared" si="40"/>
        <v>0.8510054287468671</v>
      </c>
      <c r="Q192" s="30">
        <f t="shared" si="40"/>
        <v>0.23354375459376936</v>
      </c>
      <c r="R192" s="30">
        <f t="shared" si="40"/>
        <v>0.36998898143885284</v>
      </c>
      <c r="S192" s="30">
        <f t="shared" si="40"/>
        <v>0.5341583423603322</v>
      </c>
      <c r="T192" s="30">
        <f t="shared" si="40"/>
        <v>0.40591784909020606</v>
      </c>
      <c r="U192" s="30">
        <f t="shared" si="40"/>
        <v>0.5718614822090325</v>
      </c>
      <c r="V192" s="30">
        <f t="shared" si="40"/>
        <v>0.9706164100808388</v>
      </c>
      <c r="W192" s="30">
        <f t="shared" si="40"/>
        <v>0.8334077336101574</v>
      </c>
      <c r="X192" s="30">
        <f t="shared" si="40"/>
        <v>0.5655566593483392</v>
      </c>
      <c r="Y192" s="30">
        <f t="shared" si="40"/>
        <v>1.069716096414083</v>
      </c>
      <c r="Z192" s="30">
        <f t="shared" si="40"/>
        <v>0.7417598031766685</v>
      </c>
      <c r="AA192" s="30">
        <f t="shared" si="40"/>
        <v>0.7489128423936121</v>
      </c>
      <c r="AB192" s="30">
        <f t="shared" si="40"/>
        <v>0.9846655239711702</v>
      </c>
      <c r="AC192" s="30">
        <f t="shared" si="40"/>
        <v>1.0959971748781474</v>
      </c>
    </row>
    <row r="193" spans="1:29" ht="15" customHeight="1">
      <c r="A193" s="20" t="s">
        <v>31</v>
      </c>
      <c r="B193" s="30">
        <f t="shared" si="40"/>
        <v>0</v>
      </c>
      <c r="C193" s="30">
        <f t="shared" si="40"/>
        <v>0</v>
      </c>
      <c r="D193" s="30">
        <f t="shared" si="40"/>
        <v>0</v>
      </c>
      <c r="E193" s="30">
        <f t="shared" si="40"/>
        <v>0</v>
      </c>
      <c r="F193" s="30">
        <f t="shared" si="40"/>
        <v>0</v>
      </c>
      <c r="G193" s="30">
        <f t="shared" si="40"/>
        <v>0</v>
      </c>
      <c r="H193" s="30">
        <f t="shared" si="40"/>
        <v>0</v>
      </c>
      <c r="I193" s="30">
        <f t="shared" si="40"/>
        <v>0</v>
      </c>
      <c r="J193" s="30">
        <f t="shared" si="40"/>
        <v>0</v>
      </c>
      <c r="K193" s="30">
        <f t="shared" si="40"/>
        <v>0</v>
      </c>
      <c r="L193" s="30">
        <f t="shared" si="40"/>
        <v>0</v>
      </c>
      <c r="M193" s="30">
        <f t="shared" si="40"/>
        <v>0</v>
      </c>
      <c r="N193" s="30">
        <f t="shared" si="40"/>
        <v>0</v>
      </c>
      <c r="O193" s="30">
        <f t="shared" si="40"/>
        <v>0</v>
      </c>
      <c r="P193" s="30">
        <f t="shared" si="40"/>
        <v>0</v>
      </c>
      <c r="Q193" s="30">
        <f t="shared" si="40"/>
        <v>0</v>
      </c>
      <c r="R193" s="30">
        <f t="shared" si="40"/>
        <v>0</v>
      </c>
      <c r="S193" s="30">
        <f t="shared" si="40"/>
        <v>0</v>
      </c>
      <c r="T193" s="30">
        <f t="shared" si="40"/>
        <v>0</v>
      </c>
      <c r="U193" s="30">
        <f t="shared" si="40"/>
        <v>0</v>
      </c>
      <c r="V193" s="30">
        <f t="shared" si="40"/>
        <v>0</v>
      </c>
      <c r="W193" s="30">
        <f t="shared" si="40"/>
        <v>0</v>
      </c>
      <c r="X193" s="30">
        <f t="shared" si="40"/>
        <v>0.030729363622495003</v>
      </c>
      <c r="Y193" s="30">
        <f t="shared" si="40"/>
        <v>0.03959793251533735</v>
      </c>
      <c r="Z193" s="30">
        <f t="shared" si="40"/>
        <v>0.0426771775003036</v>
      </c>
      <c r="AA193" s="30">
        <f t="shared" si="40"/>
        <v>0.019153226698314655</v>
      </c>
      <c r="AB193" s="30">
        <f t="shared" si="40"/>
        <v>0.04890629913245788</v>
      </c>
      <c r="AC193" s="30">
        <f t="shared" si="40"/>
        <v>0.042999285958213035</v>
      </c>
    </row>
    <row r="194" spans="1:29" ht="15" customHeight="1">
      <c r="A194" s="20" t="s">
        <v>28</v>
      </c>
      <c r="B194" s="30">
        <f t="shared" si="40"/>
        <v>0</v>
      </c>
      <c r="C194" s="30">
        <f t="shared" si="40"/>
        <v>0</v>
      </c>
      <c r="D194" s="30">
        <f t="shared" si="40"/>
        <v>0</v>
      </c>
      <c r="E194" s="30">
        <f t="shared" si="40"/>
        <v>0</v>
      </c>
      <c r="F194" s="30">
        <f t="shared" si="40"/>
        <v>0</v>
      </c>
      <c r="G194" s="30">
        <f t="shared" si="40"/>
        <v>0</v>
      </c>
      <c r="H194" s="30">
        <f t="shared" si="40"/>
        <v>0</v>
      </c>
      <c r="I194" s="30">
        <f t="shared" si="40"/>
        <v>0</v>
      </c>
      <c r="J194" s="30">
        <f t="shared" si="40"/>
        <v>0</v>
      </c>
      <c r="K194" s="30">
        <f t="shared" si="40"/>
        <v>0</v>
      </c>
      <c r="L194" s="30">
        <f t="shared" si="40"/>
        <v>0</v>
      </c>
      <c r="M194" s="30">
        <f t="shared" si="40"/>
        <v>0</v>
      </c>
      <c r="N194" s="30">
        <f t="shared" si="40"/>
        <v>0</v>
      </c>
      <c r="O194" s="30">
        <f t="shared" si="40"/>
        <v>0</v>
      </c>
      <c r="P194" s="30">
        <f t="shared" si="40"/>
        <v>0</v>
      </c>
      <c r="Q194" s="30">
        <f t="shared" si="40"/>
        <v>0</v>
      </c>
      <c r="R194" s="30">
        <f t="shared" si="40"/>
        <v>0</v>
      </c>
      <c r="S194" s="30">
        <f t="shared" si="40"/>
        <v>0</v>
      </c>
      <c r="T194" s="30">
        <f t="shared" si="40"/>
        <v>0</v>
      </c>
      <c r="U194" s="30">
        <f t="shared" si="40"/>
        <v>0</v>
      </c>
      <c r="V194" s="30">
        <f t="shared" si="40"/>
        <v>0</v>
      </c>
      <c r="W194" s="30">
        <f t="shared" si="40"/>
        <v>0</v>
      </c>
      <c r="X194" s="30">
        <f t="shared" si="40"/>
        <v>0.5348272957258442</v>
      </c>
      <c r="Y194" s="30">
        <f t="shared" si="40"/>
        <v>1.0301181638987458</v>
      </c>
      <c r="Z194" s="30">
        <f t="shared" si="40"/>
        <v>0.6990826256763649</v>
      </c>
      <c r="AA194" s="30">
        <f t="shared" si="40"/>
        <v>0.7297596156952973</v>
      </c>
      <c r="AB194" s="30">
        <f t="shared" si="40"/>
        <v>0.9357592248387123</v>
      </c>
      <c r="AC194" s="30">
        <f t="shared" si="40"/>
        <v>1.0529978889199343</v>
      </c>
    </row>
    <row r="195" spans="1:29" ht="15" customHeight="1">
      <c r="A195" s="18" t="s">
        <v>18</v>
      </c>
      <c r="B195" s="30">
        <f t="shared" si="40"/>
        <v>0.6958635593329258</v>
      </c>
      <c r="C195" s="30">
        <f t="shared" si="40"/>
        <v>0.6198417919494165</v>
      </c>
      <c r="D195" s="30">
        <f t="shared" si="40"/>
        <v>0.6311286967640551</v>
      </c>
      <c r="E195" s="30">
        <f t="shared" si="40"/>
        <v>0.7826260151466152</v>
      </c>
      <c r="F195" s="30">
        <f t="shared" si="40"/>
        <v>0.6931353329245676</v>
      </c>
      <c r="G195" s="30">
        <f t="shared" si="40"/>
        <v>0.8679809266244395</v>
      </c>
      <c r="H195" s="30">
        <f t="shared" si="40"/>
        <v>0.46171539318124133</v>
      </c>
      <c r="I195" s="30">
        <f t="shared" si="40"/>
        <v>0.8460284443655824</v>
      </c>
      <c r="J195" s="30">
        <f t="shared" si="40"/>
        <v>1.0708130698132303</v>
      </c>
      <c r="K195" s="30">
        <f t="shared" si="40"/>
        <v>1.0646835223182893</v>
      </c>
      <c r="L195" s="30">
        <f t="shared" si="40"/>
        <v>1.2519275773130965</v>
      </c>
      <c r="M195" s="30">
        <f t="shared" si="40"/>
        <v>1.362938590113204</v>
      </c>
      <c r="N195" s="30">
        <f t="shared" si="40"/>
        <v>1.509866933322831</v>
      </c>
      <c r="O195" s="30">
        <f t="shared" si="40"/>
        <v>1.0530677495096645</v>
      </c>
      <c r="P195" s="30">
        <f t="shared" si="40"/>
        <v>1.1958807047525912</v>
      </c>
      <c r="Q195" s="30">
        <f t="shared" si="40"/>
        <v>1.2305158428181087</v>
      </c>
      <c r="R195" s="30">
        <f t="shared" si="40"/>
        <v>4.765770679413483</v>
      </c>
      <c r="S195" s="30">
        <f t="shared" si="40"/>
        <v>5.066958290731765</v>
      </c>
      <c r="T195" s="30">
        <f t="shared" si="40"/>
        <v>7.415107693128071</v>
      </c>
      <c r="U195" s="30">
        <f t="shared" si="40"/>
        <v>8.116075154120978</v>
      </c>
      <c r="V195" s="30">
        <f t="shared" si="40"/>
        <v>8.511486066340392</v>
      </c>
      <c r="W195" s="30">
        <f t="shared" si="40"/>
        <v>9.233224601438513</v>
      </c>
      <c r="X195" s="30">
        <f t="shared" si="40"/>
        <v>8.977369488876729</v>
      </c>
      <c r="Y195" s="30">
        <f t="shared" si="40"/>
        <v>8.734548413883443</v>
      </c>
      <c r="Z195" s="30">
        <f t="shared" si="40"/>
        <v>7.59520871118079</v>
      </c>
      <c r="AA195" s="30">
        <f t="shared" si="40"/>
        <v>8.068200816856852</v>
      </c>
      <c r="AB195" s="30">
        <f t="shared" si="40"/>
        <v>8.396415981174254</v>
      </c>
      <c r="AC195" s="30">
        <f t="shared" si="40"/>
        <v>7.613339775232064</v>
      </c>
    </row>
    <row r="196" spans="1:29" ht="15" customHeight="1">
      <c r="A196" s="19" t="s">
        <v>29</v>
      </c>
      <c r="B196" s="30">
        <f t="shared" si="40"/>
        <v>0</v>
      </c>
      <c r="C196" s="30">
        <f t="shared" si="40"/>
        <v>0</v>
      </c>
      <c r="D196" s="30">
        <f t="shared" si="40"/>
        <v>0</v>
      </c>
      <c r="E196" s="30">
        <f aca="true" t="shared" si="41" ref="E196:AC196">E29/E$167*100</f>
        <v>0</v>
      </c>
      <c r="F196" s="30">
        <f t="shared" si="41"/>
        <v>0</v>
      </c>
      <c r="G196" s="30">
        <f t="shared" si="41"/>
        <v>0</v>
      </c>
      <c r="H196" s="30">
        <f t="shared" si="41"/>
        <v>0</v>
      </c>
      <c r="I196" s="30">
        <f t="shared" si="41"/>
        <v>0</v>
      </c>
      <c r="J196" s="30">
        <f t="shared" si="41"/>
        <v>0</v>
      </c>
      <c r="K196" s="30">
        <f t="shared" si="41"/>
        <v>0</v>
      </c>
      <c r="L196" s="30">
        <f t="shared" si="41"/>
        <v>0</v>
      </c>
      <c r="M196" s="30">
        <f t="shared" si="41"/>
        <v>0</v>
      </c>
      <c r="N196" s="30">
        <f t="shared" si="41"/>
        <v>0</v>
      </c>
      <c r="O196" s="30">
        <f t="shared" si="41"/>
        <v>0</v>
      </c>
      <c r="P196" s="30">
        <f t="shared" si="41"/>
        <v>0</v>
      </c>
      <c r="Q196" s="30">
        <f t="shared" si="41"/>
        <v>0</v>
      </c>
      <c r="R196" s="30">
        <f t="shared" si="41"/>
        <v>0</v>
      </c>
      <c r="S196" s="30">
        <f t="shared" si="41"/>
        <v>0</v>
      </c>
      <c r="T196" s="30">
        <f t="shared" si="41"/>
        <v>0</v>
      </c>
      <c r="U196" s="30">
        <f t="shared" si="41"/>
        <v>0</v>
      </c>
      <c r="V196" s="30">
        <f t="shared" si="41"/>
        <v>0</v>
      </c>
      <c r="W196" s="30">
        <f t="shared" si="41"/>
        <v>0</v>
      </c>
      <c r="X196" s="30">
        <f t="shared" si="41"/>
        <v>7.070164751443074</v>
      </c>
      <c r="Y196" s="30">
        <f t="shared" si="41"/>
        <v>6.9032275996235795</v>
      </c>
      <c r="Z196" s="30">
        <f t="shared" si="41"/>
        <v>5.899745472480513</v>
      </c>
      <c r="AA196" s="30">
        <f t="shared" si="41"/>
        <v>6.30227511204501</v>
      </c>
      <c r="AB196" s="30">
        <f t="shared" si="41"/>
        <v>6.533198334055849</v>
      </c>
      <c r="AC196" s="30">
        <f t="shared" si="41"/>
        <v>5.965264583527366</v>
      </c>
    </row>
    <row r="197" spans="1:29" ht="15" customHeight="1">
      <c r="A197" s="19" t="s">
        <v>30</v>
      </c>
      <c r="B197" s="30">
        <f aca="true" t="shared" si="42" ref="B197:AC202">B30/B$167*100</f>
        <v>0</v>
      </c>
      <c r="C197" s="30">
        <f t="shared" si="42"/>
        <v>0</v>
      </c>
      <c r="D197" s="30">
        <f t="shared" si="42"/>
        <v>0</v>
      </c>
      <c r="E197" s="30">
        <f t="shared" si="42"/>
        <v>0</v>
      </c>
      <c r="F197" s="30">
        <f t="shared" si="42"/>
        <v>0</v>
      </c>
      <c r="G197" s="30">
        <f t="shared" si="42"/>
        <v>0</v>
      </c>
      <c r="H197" s="30">
        <f t="shared" si="42"/>
        <v>0</v>
      </c>
      <c r="I197" s="30">
        <f t="shared" si="42"/>
        <v>0</v>
      </c>
      <c r="J197" s="30">
        <f t="shared" si="42"/>
        <v>0</v>
      </c>
      <c r="K197" s="30">
        <f t="shared" si="42"/>
        <v>0</v>
      </c>
      <c r="L197" s="30">
        <f t="shared" si="42"/>
        <v>0</v>
      </c>
      <c r="M197" s="30">
        <f t="shared" si="42"/>
        <v>0</v>
      </c>
      <c r="N197" s="30">
        <f t="shared" si="42"/>
        <v>0</v>
      </c>
      <c r="O197" s="30">
        <f t="shared" si="42"/>
        <v>0</v>
      </c>
      <c r="P197" s="30">
        <f t="shared" si="42"/>
        <v>0</v>
      </c>
      <c r="Q197" s="30">
        <f t="shared" si="42"/>
        <v>0</v>
      </c>
      <c r="R197" s="30">
        <f t="shared" si="42"/>
        <v>0</v>
      </c>
      <c r="S197" s="30">
        <f t="shared" si="42"/>
        <v>0</v>
      </c>
      <c r="T197" s="30">
        <f t="shared" si="42"/>
        <v>0</v>
      </c>
      <c r="U197" s="30">
        <f t="shared" si="42"/>
        <v>0</v>
      </c>
      <c r="V197" s="30">
        <f t="shared" si="42"/>
        <v>0</v>
      </c>
      <c r="W197" s="30">
        <f t="shared" si="42"/>
        <v>0</v>
      </c>
      <c r="X197" s="30">
        <f t="shared" si="42"/>
        <v>1.9072047374336554</v>
      </c>
      <c r="Y197" s="30">
        <f t="shared" si="42"/>
        <v>1.8313208142598636</v>
      </c>
      <c r="Z197" s="30">
        <f t="shared" si="42"/>
        <v>1.6954632387002775</v>
      </c>
      <c r="AA197" s="30">
        <f t="shared" si="42"/>
        <v>1.7659257048118426</v>
      </c>
      <c r="AB197" s="30">
        <f t="shared" si="42"/>
        <v>1.8632176471184054</v>
      </c>
      <c r="AC197" s="30">
        <f t="shared" si="42"/>
        <v>1.6480751917046972</v>
      </c>
    </row>
    <row r="198" spans="1:29" ht="15" customHeight="1">
      <c r="A198" s="18" t="s">
        <v>15</v>
      </c>
      <c r="B198" s="30">
        <f t="shared" si="42"/>
        <v>1.3843829122348972</v>
      </c>
      <c r="C198" s="30">
        <f t="shared" si="42"/>
        <v>0.24221171266229413</v>
      </c>
      <c r="D198" s="30">
        <f t="shared" si="42"/>
        <v>0.1214724688332491</v>
      </c>
      <c r="E198" s="30">
        <f t="shared" si="42"/>
        <v>0.14963714401892797</v>
      </c>
      <c r="F198" s="30">
        <f t="shared" si="42"/>
        <v>0.13293006384854722</v>
      </c>
      <c r="G198" s="30">
        <f t="shared" si="42"/>
        <v>0.7326168955946196</v>
      </c>
      <c r="H198" s="30">
        <f t="shared" si="42"/>
        <v>0.21348288741565177</v>
      </c>
      <c r="I198" s="30">
        <f t="shared" si="42"/>
        <v>0</v>
      </c>
      <c r="J198" s="30">
        <f t="shared" si="42"/>
        <v>0.04515769688357133</v>
      </c>
      <c r="K198" s="30">
        <f t="shared" si="42"/>
        <v>0.12306575986280587</v>
      </c>
      <c r="L198" s="30">
        <f t="shared" si="42"/>
        <v>0.3710075069458232</v>
      </c>
      <c r="M198" s="30">
        <f t="shared" si="42"/>
        <v>0.07094475215872512</v>
      </c>
      <c r="N198" s="30">
        <f t="shared" si="42"/>
        <v>0.049608635852770325</v>
      </c>
      <c r="O198" s="30">
        <f t="shared" si="42"/>
        <v>0.2799949664365752</v>
      </c>
      <c r="P198" s="30">
        <f t="shared" si="42"/>
        <v>0.38958045954413056</v>
      </c>
      <c r="Q198" s="30">
        <f t="shared" si="42"/>
        <v>0.665319792212169</v>
      </c>
      <c r="R198" s="30">
        <f t="shared" si="42"/>
        <v>0.2397163965411884</v>
      </c>
      <c r="S198" s="30">
        <f t="shared" si="42"/>
        <v>0.14940792221153737</v>
      </c>
      <c r="T198" s="30">
        <f t="shared" si="42"/>
        <v>0.10676692341143423</v>
      </c>
      <c r="U198" s="30">
        <f t="shared" si="42"/>
        <v>0.15648275677471538</v>
      </c>
      <c r="V198" s="30">
        <f t="shared" si="42"/>
        <v>0.14694728986952205</v>
      </c>
      <c r="W198" s="30">
        <f t="shared" si="42"/>
        <v>0.2968016513064133</v>
      </c>
      <c r="X198" s="30">
        <f t="shared" si="42"/>
        <v>0.29742928526315837</v>
      </c>
      <c r="Y198" s="30">
        <f t="shared" si="42"/>
        <v>0.6858263767714913</v>
      </c>
      <c r="Z198" s="30">
        <f t="shared" si="42"/>
        <v>0.6863096575488649</v>
      </c>
      <c r="AA198" s="30">
        <f t="shared" si="42"/>
        <v>0.6814321687599763</v>
      </c>
      <c r="AB198" s="30">
        <f t="shared" si="42"/>
        <v>0.44544122898116867</v>
      </c>
      <c r="AC198" s="30">
        <f t="shared" si="42"/>
        <v>0.34090318524727575</v>
      </c>
    </row>
    <row r="199" spans="1:29" ht="15" customHeight="1">
      <c r="A199" s="18" t="s">
        <v>14</v>
      </c>
      <c r="B199" s="30">
        <f t="shared" si="42"/>
        <v>0.03488498054703322</v>
      </c>
      <c r="C199" s="30">
        <f t="shared" si="42"/>
        <v>0.15413472623964172</v>
      </c>
      <c r="D199" s="30">
        <f t="shared" si="42"/>
        <v>0</v>
      </c>
      <c r="E199" s="30">
        <f t="shared" si="42"/>
        <v>0.015834618414701372</v>
      </c>
      <c r="F199" s="30">
        <f t="shared" si="42"/>
        <v>0.07097515909056361</v>
      </c>
      <c r="G199" s="30">
        <f t="shared" si="42"/>
        <v>0</v>
      </c>
      <c r="H199" s="30">
        <f t="shared" si="42"/>
        <v>0.006598028800621105</v>
      </c>
      <c r="I199" s="30">
        <f t="shared" si="42"/>
        <v>0.30433764445178046</v>
      </c>
      <c r="J199" s="30">
        <f t="shared" si="42"/>
        <v>0.0619216653218308</v>
      </c>
      <c r="K199" s="30">
        <f t="shared" si="42"/>
        <v>0.0023157595388815563</v>
      </c>
      <c r="L199" s="30">
        <f t="shared" si="42"/>
        <v>0</v>
      </c>
      <c r="M199" s="30">
        <f t="shared" si="42"/>
        <v>0</v>
      </c>
      <c r="N199" s="30">
        <f t="shared" si="42"/>
        <v>0</v>
      </c>
      <c r="O199" s="30">
        <f t="shared" si="42"/>
        <v>0</v>
      </c>
      <c r="P199" s="30">
        <f t="shared" si="42"/>
        <v>0</v>
      </c>
      <c r="Q199" s="30">
        <f t="shared" si="42"/>
        <v>0.008429166792643456</v>
      </c>
      <c r="R199" s="30">
        <f t="shared" si="42"/>
        <v>0.19662029661904526</v>
      </c>
      <c r="S199" s="30">
        <f t="shared" si="42"/>
        <v>0.06594372006223162</v>
      </c>
      <c r="T199" s="30">
        <f t="shared" si="42"/>
        <v>0</v>
      </c>
      <c r="U199" s="30">
        <f t="shared" si="42"/>
        <v>0.03705170720486959</v>
      </c>
      <c r="V199" s="30">
        <f t="shared" si="42"/>
        <v>0.0420380489715902</v>
      </c>
      <c r="W199" s="30">
        <f t="shared" si="42"/>
        <v>0.018324612135007003</v>
      </c>
      <c r="X199" s="30">
        <f t="shared" si="42"/>
        <v>0</v>
      </c>
      <c r="Y199" s="30">
        <f t="shared" si="42"/>
        <v>0.018428952603233406</v>
      </c>
      <c r="Z199" s="30">
        <f t="shared" si="42"/>
        <v>0.2669465142989775</v>
      </c>
      <c r="AA199" s="30">
        <f t="shared" si="42"/>
        <v>0.039823729538037166</v>
      </c>
      <c r="AB199" s="30">
        <f t="shared" si="42"/>
        <v>0.003982747283619314</v>
      </c>
      <c r="AC199" s="30">
        <f t="shared" si="42"/>
        <v>0.38861747539660363</v>
      </c>
    </row>
    <row r="200" spans="1:29" ht="15" customHeight="1">
      <c r="A200" s="18" t="s">
        <v>11</v>
      </c>
      <c r="B200" s="30">
        <f t="shared" si="42"/>
        <v>0</v>
      </c>
      <c r="C200" s="30">
        <f t="shared" si="42"/>
        <v>0</v>
      </c>
      <c r="D200" s="30">
        <f t="shared" si="42"/>
        <v>0</v>
      </c>
      <c r="E200" s="30">
        <f t="shared" si="42"/>
        <v>0</v>
      </c>
      <c r="F200" s="30">
        <f t="shared" si="42"/>
        <v>0.29007238932665125</v>
      </c>
      <c r="G200" s="30">
        <f t="shared" si="42"/>
        <v>0</v>
      </c>
      <c r="H200" s="30">
        <f t="shared" si="42"/>
        <v>0</v>
      </c>
      <c r="I200" s="30">
        <f t="shared" si="42"/>
        <v>0</v>
      </c>
      <c r="J200" s="30">
        <f t="shared" si="42"/>
        <v>0</v>
      </c>
      <c r="K200" s="30">
        <f t="shared" si="42"/>
        <v>0</v>
      </c>
      <c r="L200" s="30">
        <f t="shared" si="42"/>
        <v>0</v>
      </c>
      <c r="M200" s="30">
        <f t="shared" si="42"/>
        <v>0</v>
      </c>
      <c r="N200" s="30">
        <f t="shared" si="42"/>
        <v>0</v>
      </c>
      <c r="O200" s="30">
        <f t="shared" si="42"/>
        <v>0</v>
      </c>
      <c r="P200" s="30">
        <f t="shared" si="42"/>
        <v>0</v>
      </c>
      <c r="Q200" s="30">
        <f t="shared" si="42"/>
        <v>0</v>
      </c>
      <c r="R200" s="30">
        <f t="shared" si="42"/>
        <v>0.24076684930264824</v>
      </c>
      <c r="S200" s="30">
        <f t="shared" si="42"/>
        <v>0.3708597756397436</v>
      </c>
      <c r="T200" s="30">
        <f t="shared" si="42"/>
        <v>0.12943083825919335</v>
      </c>
      <c r="U200" s="30">
        <f t="shared" si="42"/>
        <v>0</v>
      </c>
      <c r="V200" s="30">
        <f t="shared" si="42"/>
        <v>0</v>
      </c>
      <c r="W200" s="30">
        <f t="shared" si="42"/>
        <v>0</v>
      </c>
      <c r="X200" s="30">
        <f t="shared" si="42"/>
        <v>0</v>
      </c>
      <c r="Y200" s="30">
        <f t="shared" si="42"/>
        <v>0</v>
      </c>
      <c r="Z200" s="30">
        <f t="shared" si="42"/>
        <v>0</v>
      </c>
      <c r="AA200" s="30">
        <f t="shared" si="42"/>
        <v>0</v>
      </c>
      <c r="AB200" s="30">
        <f t="shared" si="42"/>
        <v>0</v>
      </c>
      <c r="AC200" s="30">
        <f t="shared" si="42"/>
        <v>0</v>
      </c>
    </row>
    <row r="201" spans="1:29" ht="15" customHeight="1">
      <c r="A201" s="18" t="s">
        <v>21</v>
      </c>
      <c r="B201" s="30">
        <f t="shared" si="42"/>
        <v>0</v>
      </c>
      <c r="C201" s="30">
        <f t="shared" si="42"/>
        <v>0</v>
      </c>
      <c r="D201" s="30">
        <f t="shared" si="42"/>
        <v>0</v>
      </c>
      <c r="E201" s="30">
        <f t="shared" si="42"/>
        <v>0</v>
      </c>
      <c r="F201" s="30">
        <f t="shared" si="42"/>
        <v>0</v>
      </c>
      <c r="G201" s="30">
        <f t="shared" si="42"/>
        <v>0</v>
      </c>
      <c r="H201" s="30">
        <f t="shared" si="42"/>
        <v>0</v>
      </c>
      <c r="I201" s="30">
        <f t="shared" si="42"/>
        <v>0</v>
      </c>
      <c r="J201" s="30">
        <f t="shared" si="42"/>
        <v>0</v>
      </c>
      <c r="K201" s="30">
        <f t="shared" si="42"/>
        <v>0</v>
      </c>
      <c r="L201" s="30">
        <f t="shared" si="42"/>
        <v>0</v>
      </c>
      <c r="M201" s="30">
        <f t="shared" si="42"/>
        <v>0</v>
      </c>
      <c r="N201" s="30">
        <f t="shared" si="42"/>
        <v>0</v>
      </c>
      <c r="O201" s="30">
        <f t="shared" si="42"/>
        <v>0</v>
      </c>
      <c r="P201" s="30">
        <f t="shared" si="42"/>
        <v>0</v>
      </c>
      <c r="Q201" s="30">
        <f t="shared" si="42"/>
        <v>0</v>
      </c>
      <c r="R201" s="30">
        <f t="shared" si="42"/>
        <v>0</v>
      </c>
      <c r="S201" s="30">
        <f t="shared" si="42"/>
        <v>0</v>
      </c>
      <c r="T201" s="30">
        <f t="shared" si="42"/>
        <v>0</v>
      </c>
      <c r="U201" s="30">
        <f t="shared" si="42"/>
        <v>0</v>
      </c>
      <c r="V201" s="30">
        <f t="shared" si="42"/>
        <v>0</v>
      </c>
      <c r="W201" s="30">
        <f t="shared" si="42"/>
        <v>0</v>
      </c>
      <c r="X201" s="30">
        <f t="shared" si="42"/>
        <v>0</v>
      </c>
      <c r="Y201" s="30">
        <f t="shared" si="42"/>
        <v>0</v>
      </c>
      <c r="Z201" s="30">
        <f t="shared" si="42"/>
        <v>0</v>
      </c>
      <c r="AA201" s="30">
        <f t="shared" si="42"/>
        <v>0</v>
      </c>
      <c r="AB201" s="30">
        <f t="shared" si="42"/>
        <v>0</v>
      </c>
      <c r="AC201" s="30">
        <f t="shared" si="42"/>
        <v>0</v>
      </c>
    </row>
    <row r="202" spans="1:29" ht="15" customHeight="1">
      <c r="A202" s="18" t="s">
        <v>22</v>
      </c>
      <c r="B202" s="30">
        <f t="shared" si="42"/>
        <v>0</v>
      </c>
      <c r="C202" s="30">
        <f t="shared" si="42"/>
        <v>0</v>
      </c>
      <c r="D202" s="30">
        <f t="shared" si="42"/>
        <v>0</v>
      </c>
      <c r="E202" s="30">
        <f t="shared" si="42"/>
        <v>0</v>
      </c>
      <c r="F202" s="30">
        <f t="shared" si="42"/>
        <v>0</v>
      </c>
      <c r="G202" s="30">
        <f t="shared" si="42"/>
        <v>0</v>
      </c>
      <c r="H202" s="30">
        <f t="shared" si="42"/>
        <v>0</v>
      </c>
      <c r="I202" s="30">
        <f t="shared" si="42"/>
        <v>0</v>
      </c>
      <c r="J202" s="30">
        <f t="shared" si="42"/>
        <v>0</v>
      </c>
      <c r="K202" s="30">
        <f t="shared" si="42"/>
        <v>0</v>
      </c>
      <c r="L202" s="30">
        <f t="shared" si="42"/>
        <v>0</v>
      </c>
      <c r="M202" s="30">
        <f t="shared" si="42"/>
        <v>0</v>
      </c>
      <c r="N202" s="30">
        <f t="shared" si="42"/>
        <v>0</v>
      </c>
      <c r="O202" s="30">
        <f t="shared" si="42"/>
        <v>0</v>
      </c>
      <c r="P202" s="30">
        <f t="shared" si="42"/>
        <v>0</v>
      </c>
      <c r="Q202" s="30">
        <f t="shared" si="42"/>
        <v>0</v>
      </c>
      <c r="R202" s="30">
        <f t="shared" si="42"/>
        <v>0</v>
      </c>
      <c r="S202" s="30">
        <f t="shared" si="42"/>
        <v>0</v>
      </c>
      <c r="T202" s="30">
        <f t="shared" si="42"/>
        <v>0</v>
      </c>
      <c r="U202" s="30">
        <f t="shared" si="42"/>
        <v>0</v>
      </c>
      <c r="V202" s="30">
        <f t="shared" si="42"/>
        <v>0</v>
      </c>
      <c r="W202" s="30">
        <f t="shared" si="42"/>
        <v>0</v>
      </c>
      <c r="X202" s="30">
        <f t="shared" si="42"/>
        <v>0</v>
      </c>
      <c r="Y202" s="30">
        <f t="shared" si="42"/>
        <v>0</v>
      </c>
      <c r="Z202" s="30">
        <f t="shared" si="42"/>
        <v>0</v>
      </c>
      <c r="AA202" s="30">
        <f t="shared" si="42"/>
        <v>0</v>
      </c>
      <c r="AB202" s="30">
        <f t="shared" si="42"/>
        <v>0</v>
      </c>
      <c r="AC202" s="30">
        <f t="shared" si="42"/>
        <v>0</v>
      </c>
    </row>
    <row r="203" spans="1:29" ht="15" customHeight="1">
      <c r="A203" s="21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 spans="1:27" ht="15" customHeight="1">
      <c r="A204" s="27" t="s">
        <v>32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9" ht="15" customHeight="1">
      <c r="A205" s="27" t="s">
        <v>40</v>
      </c>
      <c r="AC205" s="1" t="s">
        <v>34</v>
      </c>
    </row>
    <row r="206" spans="20:29" ht="15" customHeight="1">
      <c r="T206" s="2"/>
      <c r="U206" s="2"/>
      <c r="V206" s="21"/>
      <c r="W206" s="21"/>
      <c r="X206" s="21"/>
      <c r="Y206" s="21"/>
      <c r="Z206" s="21"/>
      <c r="AA206" s="21"/>
      <c r="AB206" s="21"/>
      <c r="AC206" s="21"/>
    </row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</sheetData>
  <mergeCells count="10">
    <mergeCell ref="A169:AC169"/>
    <mergeCell ref="A170:AC170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2009-08-27T19:43:50Z</dcterms:created>
  <dcterms:modified xsi:type="dcterms:W3CDTF">2009-09-01T16:46:26Z</dcterms:modified>
  <cp:category/>
  <cp:version/>
  <cp:contentType/>
  <cp:contentStatus/>
</cp:coreProperties>
</file>