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Guerrero" sheetId="1" r:id="rId1"/>
  </sheets>
  <externalReferences>
    <externalReference r:id="rId4"/>
    <externalReference r:id="rId5"/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<sst xmlns="http://schemas.openxmlformats.org/spreadsheetml/2006/main" count="188" uniqueCount="47">
  <si>
    <t>Concepto/Año</t>
  </si>
  <si>
    <t>(Estructura porcentual)</t>
  </si>
  <si>
    <t>(Variación porcentual real anual)</t>
  </si>
  <si>
    <t>Impuestos</t>
  </si>
  <si>
    <t>Derechos</t>
  </si>
  <si>
    <t>Productos</t>
  </si>
  <si>
    <t>Aprovechamientos</t>
  </si>
  <si>
    <t>Contribución de mejoras</t>
  </si>
  <si>
    <t>Deuda Pública</t>
  </si>
  <si>
    <t>Por cuenta de terceros</t>
  </si>
  <si>
    <t xml:space="preserve">Transferencias </t>
  </si>
  <si>
    <t>Otros  Ingresos</t>
  </si>
  <si>
    <t>Disponibilidades</t>
  </si>
  <si>
    <t>Deuda pública</t>
  </si>
  <si>
    <t>( Miles de Pesos )</t>
  </si>
  <si>
    <t>Participaciones Federales</t>
  </si>
  <si>
    <t>Administrativos</t>
  </si>
  <si>
    <t>Obras Públicas</t>
  </si>
  <si>
    <t>Transferencias</t>
  </si>
  <si>
    <t>Ingresos Totales</t>
  </si>
  <si>
    <t>Gastos  Totales</t>
  </si>
  <si>
    <t>(Porcentajes del PIB de Guerrero)</t>
  </si>
  <si>
    <t>Inversión Financiera</t>
  </si>
  <si>
    <t>Otros Egresos</t>
  </si>
  <si>
    <t>Transferencias (Aportaciones Federales)</t>
  </si>
  <si>
    <t xml:space="preserve">Servicios Personales </t>
  </si>
  <si>
    <t>Materiales y Suministros</t>
  </si>
  <si>
    <t>Servicios Generales</t>
  </si>
  <si>
    <t>Administrativos1/</t>
  </si>
  <si>
    <t>Obras Públicas y Acciones Sociales</t>
  </si>
  <si>
    <t>Subsidios, Transferencias y Ayudas</t>
  </si>
  <si>
    <t>Recursos Federales y Est. a municipios</t>
  </si>
  <si>
    <t>Adquisición de bienes muebles e  inmuebles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</si>
  <si>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</si>
  <si>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Deuda Pública (financiamiento)</t>
  </si>
  <si>
    <t xml:space="preserve"> </t>
  </si>
  <si>
    <t>(Miles de pesos constantes, base 2003 = 100)*</t>
  </si>
  <si>
    <t>Guerrero: Situación de las Finanzas Públicas, 1980-2007</t>
  </si>
  <si>
    <t>Guerrero: Ingresos y Gastos como porcentaje del PIB, 1980-2007</t>
  </si>
  <si>
    <t>Nota 1: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</si>
  <si>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2: La suma de las cifras parciales puede no coincidir con el total debido al redondeo.</t>
  </si>
  <si>
    <t>Fuente: Elaborado por el Centro de Estudios de las Finanzas Públicas de la Cámara de Diputados con base en "Estadísticas de Finanzas Públicas Estatales y Municipales de México 1980 - 2007", INEGI.</t>
  </si>
  <si>
    <t>Nota : La suma de las cifras parciales puede no coincidir con el total debido al redondeo.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</si>
  <si>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</si>
  <si>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n.s: No significativo. El porcentaje excede 500 por ciento.</t>
  </si>
  <si>
    <t>n.s</t>
  </si>
  <si>
    <t>Indice de precios Implícito IPI 2003=100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</si>
</sst>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###\ ###\ ###\ ##0"/>
    <numFmt numFmtId="174" formatCode="###\ ###\ ###\ ###0"/>
    <numFmt numFmtId="175" formatCode="_-* #,##0.0_-;\-* #,##0.0_-;_-* &quot;-&quot;?_-;_-@_-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69" fontId="5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173" fontId="7" fillId="2" borderId="0" xfId="0" applyNumberFormat="1" applyFont="1" applyFill="1" applyAlignment="1">
      <alignment horizontal="right"/>
    </xf>
    <xf numFmtId="0" fontId="7" fillId="2" borderId="0" xfId="0" applyFont="1" applyFill="1" applyBorder="1" applyAlignment="1">
      <alignment vertical="center"/>
    </xf>
    <xf numFmtId="171" fontId="7" fillId="2" borderId="0" xfId="17" applyNumberFormat="1" applyFont="1" applyFill="1" applyBorder="1" applyAlignment="1">
      <alignment vertical="center"/>
    </xf>
    <xf numFmtId="171" fontId="7" fillId="2" borderId="0" xfId="17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3" fontId="5" fillId="2" borderId="0" xfId="0" applyNumberFormat="1" applyFont="1" applyFill="1" applyBorder="1" applyAlignment="1">
      <alignment horizontal="left" vertical="center" indent="2"/>
    </xf>
    <xf numFmtId="171" fontId="5" fillId="2" borderId="0" xfId="17" applyNumberFormat="1" applyFont="1" applyFill="1" applyBorder="1" applyAlignment="1">
      <alignment horizontal="right" vertical="center"/>
    </xf>
    <xf numFmtId="171" fontId="5" fillId="2" borderId="0" xfId="17" applyNumberFormat="1" applyFont="1" applyFill="1" applyBorder="1" applyAlignment="1">
      <alignment vertical="center"/>
    </xf>
    <xf numFmtId="171" fontId="5" fillId="2" borderId="0" xfId="17" applyNumberFormat="1" applyFont="1" applyFill="1" applyAlignment="1">
      <alignment horizontal="right"/>
    </xf>
    <xf numFmtId="171" fontId="5" fillId="2" borderId="0" xfId="0" applyNumberFormat="1" applyFont="1" applyFill="1" applyAlignment="1">
      <alignment/>
    </xf>
    <xf numFmtId="171" fontId="5" fillId="2" borderId="0" xfId="0" applyNumberFormat="1" applyFont="1" applyFill="1" applyAlignment="1">
      <alignment vertical="center"/>
    </xf>
    <xf numFmtId="171" fontId="7" fillId="2" borderId="0" xfId="17" applyNumberFormat="1" applyFont="1" applyFill="1" applyAlignment="1">
      <alignment horizontal="right"/>
    </xf>
    <xf numFmtId="0" fontId="5" fillId="2" borderId="0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4"/>
    </xf>
    <xf numFmtId="0" fontId="5" fillId="2" borderId="0" xfId="0" applyFont="1" applyFill="1" applyBorder="1" applyAlignment="1">
      <alignment horizontal="left" vertical="center" wrapText="1" indent="4"/>
    </xf>
    <xf numFmtId="0" fontId="5" fillId="2" borderId="2" xfId="0" applyFont="1" applyFill="1" applyBorder="1" applyAlignment="1">
      <alignment vertical="center"/>
    </xf>
    <xf numFmtId="171" fontId="5" fillId="2" borderId="2" xfId="0" applyNumberFormat="1" applyFont="1" applyFill="1" applyBorder="1" applyAlignment="1">
      <alignment horizontal="right" vertical="center"/>
    </xf>
    <xf numFmtId="171" fontId="5" fillId="2" borderId="2" xfId="0" applyNumberFormat="1" applyFont="1" applyFill="1" applyBorder="1" applyAlignment="1">
      <alignment vertical="center"/>
    </xf>
    <xf numFmtId="169" fontId="5" fillId="2" borderId="2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168" fontId="7" fillId="2" borderId="0" xfId="21" applyNumberFormat="1" applyFont="1" applyFill="1" applyBorder="1" applyAlignment="1">
      <alignment vertical="center"/>
    </xf>
    <xf numFmtId="168" fontId="5" fillId="2" borderId="0" xfId="21" applyNumberFormat="1" applyFont="1" applyFill="1" applyBorder="1" applyAlignment="1">
      <alignment vertical="center"/>
    </xf>
    <xf numFmtId="168" fontId="5" fillId="2" borderId="0" xfId="0" applyNumberFormat="1" applyFont="1" applyFill="1" applyBorder="1" applyAlignment="1">
      <alignment vertical="center"/>
    </xf>
    <xf numFmtId="168" fontId="5" fillId="2" borderId="0" xfId="0" applyNumberFormat="1" applyFont="1" applyFill="1" applyAlignment="1">
      <alignment vertical="center"/>
    </xf>
    <xf numFmtId="168" fontId="5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wrapText="1"/>
    </xf>
    <xf numFmtId="4" fontId="5" fillId="2" borderId="0" xfId="0" applyNumberFormat="1" applyFont="1" applyFill="1" applyAlignment="1">
      <alignment/>
    </xf>
    <xf numFmtId="0" fontId="5" fillId="2" borderId="3" xfId="0" applyFont="1" applyFill="1" applyBorder="1" applyAlignment="1">
      <alignment/>
    </xf>
    <xf numFmtId="170" fontId="5" fillId="2" borderId="0" xfId="21" applyNumberFormat="1" applyFont="1" applyFill="1" applyBorder="1" applyAlignment="1">
      <alignment vertical="center"/>
    </xf>
    <xf numFmtId="169" fontId="7" fillId="2" borderId="0" xfId="0" applyNumberFormat="1" applyFont="1" applyFill="1" applyBorder="1" applyAlignment="1">
      <alignment vertical="center"/>
    </xf>
    <xf numFmtId="169" fontId="5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0" fontId="7" fillId="2" borderId="0" xfId="21" applyNumberFormat="1" applyFont="1" applyFill="1" applyBorder="1" applyAlignment="1">
      <alignment vertical="center"/>
    </xf>
    <xf numFmtId="168" fontId="5" fillId="2" borderId="0" xfId="21" applyNumberFormat="1" applyFont="1" applyFill="1" applyBorder="1" applyAlignment="1">
      <alignment horizontal="right" vertical="center"/>
    </xf>
    <xf numFmtId="168" fontId="5" fillId="2" borderId="2" xfId="21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17" applyNumberFormat="1" applyFont="1" applyFill="1" applyAlignment="1">
      <alignment horizontal="right" vertical="center"/>
    </xf>
    <xf numFmtId="3" fontId="5" fillId="2" borderId="0" xfId="17" applyNumberFormat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Nacional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'[1]guerrero'!#REF!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'[1]guerrero'!#REF!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Gasto Efectivo Ordinario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'[1]guerrero'!#REF!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'[1]guerrero'!#REF!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'[1]guerrero'!#REF!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'[1]guerrero'!#REF!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'[1]guerrero'!#REF!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'[1]guerrero'!#REF!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'[1]guerrero'!#REF!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'[1]guerrero'!#REF!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'[1]guerrero'!#REF!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62333532"/>
        <c:axId val="44757501"/>
      </c:bar3DChart>
      <c:catAx>
        <c:axId val="62333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757501"/>
        <c:crosses val="autoZero"/>
        <c:auto val="1"/>
        <c:lblOffset val="100"/>
        <c:noMultiLvlLbl val="0"/>
      </c:catAx>
      <c:valAx>
        <c:axId val="44757501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62333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Ordinarios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'[1]guerrero'!#REF!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'[1]guerrero'!#REF!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'[1]guerrero'!#REF!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'[1]guerrero'!#REF!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'[1]guerrero'!#REF!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'[1]guerrero'!#REF!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23994614"/>
        <c:axId val="55145863"/>
      </c:bar3DChart>
      <c:catAx>
        <c:axId val="2399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145863"/>
        <c:crosses val="autoZero"/>
        <c:auto val="1"/>
        <c:lblOffset val="100"/>
        <c:noMultiLvlLbl val="0"/>
      </c:catAx>
      <c:valAx>
        <c:axId val="55145863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239946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'[1]guerrero'!#REF!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'[1]guerrero'!#REF!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'[1]guerrero'!#REF!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'[1]guerrero'!#REF!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1998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'[1]guerrero'!#REF!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'[1]guerrero'!#REF!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Balance Presupuestal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'[1]guerrero'!#REF!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'[1]guerrero'!#REF!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'[1]guerrero'!#REF!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70"/>
        <c:shape val="box"/>
        <c:axId val="50504954"/>
        <c:axId val="65755883"/>
      </c:bar3DChart>
      <c:catAx>
        <c:axId val="50504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755883"/>
        <c:crosses val="autoZero"/>
        <c:auto val="1"/>
        <c:lblOffset val="100"/>
        <c:noMultiLvlLbl val="0"/>
      </c:catAx>
      <c:valAx>
        <c:axId val="65755883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050495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 y Gasto Presupuestal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'[1]guerrero'!#REF!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'[1]guerrero'!#REF!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'[1]guerrero'!#REF!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'[1]guerrero'!#REF!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'[1]guerrero'!#REF!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'[1]guerrero'!#REF!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802420"/>
        <c:axId val="20455829"/>
      </c:lineChart>
      <c:catAx>
        <c:axId val="13802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55829"/>
        <c:crosses val="autoZero"/>
        <c:auto val="1"/>
        <c:lblOffset val="100"/>
        <c:noMultiLvlLbl val="0"/>
      </c:catAx>
      <c:valAx>
        <c:axId val="20455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02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Ingresos Efectivos Ordinarios 1990-1998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'[1]guerrero'!#REF!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'[1]guerrero'!#REF!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'[1]guerrero'!#REF!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'[1]guerrero'!#REF!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'[1]guerrero'!#REF!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'[1]guerrero'!#REF!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'[1]guerrero'!#REF!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'[1]guerrero'!#REF!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'[1]guerrero'!#REF!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629454"/>
        <c:axId val="29823903"/>
      </c:lineChart>
      <c:catAx>
        <c:axId val="8629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823903"/>
        <c:crosses val="autoZero"/>
        <c:auto val="1"/>
        <c:lblOffset val="100"/>
        <c:noMultiLvlLbl val="0"/>
      </c:catAx>
      <c:valAx>
        <c:axId val="2982390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86294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'[1]guerrero'!#REF!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'[1]guerrero'!#REF!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'[1]guerrero'!#REF!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'[1]guerrero'!#REF!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'[1]guerrero'!#REF!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'[1]guerrero'!#REF!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37081672"/>
        <c:axId val="11934473"/>
      </c:bar3DChart>
      <c:catAx>
        <c:axId val="3708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934473"/>
        <c:crosses val="autoZero"/>
        <c:auto val="1"/>
        <c:lblOffset val="100"/>
        <c:noMultiLvlLbl val="0"/>
      </c:catAx>
      <c:valAx>
        <c:axId val="11934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816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Autonomía Financiera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'[1]guerrero'!#REF!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'[1]guerrero'!#REF!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'[1]guerrero'!#REF!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'[1]guerrero'!#REF!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'[1]guerrero'!#REF!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'[1]guerrero'!#REF!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55535138"/>
        <c:axId val="43680211"/>
      </c:bar3DChart>
      <c:catAx>
        <c:axId val="5553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680211"/>
        <c:crosses val="autoZero"/>
        <c:auto val="1"/>
        <c:lblOffset val="100"/>
        <c:noMultiLvlLbl val="0"/>
      </c:catAx>
      <c:valAx>
        <c:axId val="4368021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55351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0.95325</cdr:y>
    </cdr:from>
    <cdr:to>
      <cdr:x>0</cdr:x>
      <cdr:y>-536869.95875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0.74275</cdr:y>
    </cdr:from>
    <cdr:to>
      <cdr:x>0</cdr:x>
      <cdr:y>-536870.16925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  <cdr:relSizeAnchor xmlns:cdr="http://schemas.openxmlformats.org/drawingml/2006/chartDrawing">
    <cdr:from>
      <cdr:x>0.3075</cdr:x>
      <cdr:y>0.24875</cdr:y>
    </cdr:from>
    <cdr:to>
      <cdr:x>0.3655</cdr:x>
      <cdr:y>0.328</cdr:y>
    </cdr:to>
    <cdr:sp>
      <cdr:nvSpPr>
        <cdr:cNvPr id="2" name="Line 2"/>
        <cdr:cNvSpPr>
          <a:spLocks/>
        </cdr:cNvSpPr>
      </cdr:nvSpPr>
      <cdr:spPr>
        <a:xfrm flipH="1" flipV="1">
          <a:off x="5010150" y="0"/>
          <a:ext cx="942975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0.24875</cdr:y>
    </cdr:from>
    <cdr:to>
      <cdr:x>0.228</cdr:x>
      <cdr:y>0.28275</cdr:y>
    </cdr:to>
    <cdr:sp>
      <cdr:nvSpPr>
        <cdr:cNvPr id="3" name="Line 3"/>
        <cdr:cNvSpPr>
          <a:spLocks/>
        </cdr:cNvSpPr>
      </cdr:nvSpPr>
      <cdr:spPr>
        <a:xfrm flipV="1">
          <a:off x="2714625" y="0"/>
          <a:ext cx="1000125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205</xdr:row>
      <xdr:rowOff>0</xdr:rowOff>
    </xdr:from>
    <xdr:to>
      <xdr:col>12</xdr:col>
      <xdr:colOff>638175</xdr:colOff>
      <xdr:row>205</xdr:row>
      <xdr:rowOff>0</xdr:rowOff>
    </xdr:to>
    <xdr:graphicFrame>
      <xdr:nvGraphicFramePr>
        <xdr:cNvPr id="1" name="Chart 1"/>
        <xdr:cNvGraphicFramePr/>
      </xdr:nvGraphicFramePr>
      <xdr:xfrm>
        <a:off x="28575" y="38776275"/>
        <a:ext cx="13620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638175</xdr:colOff>
      <xdr:row>205</xdr:row>
      <xdr:rowOff>0</xdr:rowOff>
    </xdr:from>
    <xdr:to>
      <xdr:col>18</xdr:col>
      <xdr:colOff>676275</xdr:colOff>
      <xdr:row>205</xdr:row>
      <xdr:rowOff>0</xdr:rowOff>
    </xdr:to>
    <xdr:graphicFrame>
      <xdr:nvGraphicFramePr>
        <xdr:cNvPr id="2" name="Chart 2"/>
        <xdr:cNvGraphicFramePr/>
      </xdr:nvGraphicFramePr>
      <xdr:xfrm>
        <a:off x="13649325" y="38776275"/>
        <a:ext cx="5467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14</xdr:col>
      <xdr:colOff>123825</xdr:colOff>
      <xdr:row>205</xdr:row>
      <xdr:rowOff>0</xdr:rowOff>
    </xdr:to>
    <xdr:graphicFrame>
      <xdr:nvGraphicFramePr>
        <xdr:cNvPr id="3" name="Chart 3"/>
        <xdr:cNvGraphicFramePr/>
      </xdr:nvGraphicFramePr>
      <xdr:xfrm>
        <a:off x="28575" y="38776275"/>
        <a:ext cx="14916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123825</xdr:colOff>
      <xdr:row>205</xdr:row>
      <xdr:rowOff>0</xdr:rowOff>
    </xdr:from>
    <xdr:to>
      <xdr:col>19</xdr:col>
      <xdr:colOff>447675</xdr:colOff>
      <xdr:row>205</xdr:row>
      <xdr:rowOff>0</xdr:rowOff>
    </xdr:to>
    <xdr:graphicFrame>
      <xdr:nvGraphicFramePr>
        <xdr:cNvPr id="4" name="Chart 4"/>
        <xdr:cNvGraphicFramePr/>
      </xdr:nvGraphicFramePr>
      <xdr:xfrm>
        <a:off x="14944725" y="38776275"/>
        <a:ext cx="4848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15</xdr:col>
      <xdr:colOff>609600</xdr:colOff>
      <xdr:row>205</xdr:row>
      <xdr:rowOff>0</xdr:rowOff>
    </xdr:to>
    <xdr:graphicFrame>
      <xdr:nvGraphicFramePr>
        <xdr:cNvPr id="5" name="Chart 5"/>
        <xdr:cNvGraphicFramePr/>
      </xdr:nvGraphicFramePr>
      <xdr:xfrm>
        <a:off x="28575" y="38776275"/>
        <a:ext cx="16306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15</xdr:col>
      <xdr:colOff>619125</xdr:colOff>
      <xdr:row>205</xdr:row>
      <xdr:rowOff>0</xdr:rowOff>
    </xdr:to>
    <xdr:graphicFrame>
      <xdr:nvGraphicFramePr>
        <xdr:cNvPr id="6" name="Chart 6"/>
        <xdr:cNvGraphicFramePr/>
      </xdr:nvGraphicFramePr>
      <xdr:xfrm>
        <a:off x="38100" y="38776275"/>
        <a:ext cx="16306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15</xdr:col>
      <xdr:colOff>609600</xdr:colOff>
      <xdr:row>205</xdr:row>
      <xdr:rowOff>0</xdr:rowOff>
    </xdr:to>
    <xdr:graphicFrame>
      <xdr:nvGraphicFramePr>
        <xdr:cNvPr id="7" name="Chart 7"/>
        <xdr:cNvGraphicFramePr/>
      </xdr:nvGraphicFramePr>
      <xdr:xfrm>
        <a:off x="28575" y="38776275"/>
        <a:ext cx="16306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38100</xdr:colOff>
      <xdr:row>205</xdr:row>
      <xdr:rowOff>0</xdr:rowOff>
    </xdr:from>
    <xdr:to>
      <xdr:col>22</xdr:col>
      <xdr:colOff>0</xdr:colOff>
      <xdr:row>205</xdr:row>
      <xdr:rowOff>0</xdr:rowOff>
    </xdr:to>
    <xdr:graphicFrame>
      <xdr:nvGraphicFramePr>
        <xdr:cNvPr id="8" name="Chart 8"/>
        <xdr:cNvGraphicFramePr/>
      </xdr:nvGraphicFramePr>
      <xdr:xfrm>
        <a:off x="16668750" y="38776275"/>
        <a:ext cx="53911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15</xdr:col>
      <xdr:colOff>619125</xdr:colOff>
      <xdr:row>205</xdr:row>
      <xdr:rowOff>0</xdr:rowOff>
    </xdr:to>
    <xdr:graphicFrame>
      <xdr:nvGraphicFramePr>
        <xdr:cNvPr id="9" name="Chart 9"/>
        <xdr:cNvGraphicFramePr/>
      </xdr:nvGraphicFramePr>
      <xdr:xfrm>
        <a:off x="28575" y="38776275"/>
        <a:ext cx="163163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15</xdr:col>
      <xdr:colOff>609600</xdr:colOff>
      <xdr:row>205</xdr:row>
      <xdr:rowOff>0</xdr:rowOff>
    </xdr:to>
    <xdr:graphicFrame>
      <xdr:nvGraphicFramePr>
        <xdr:cNvPr id="10" name="Chart 10"/>
        <xdr:cNvGraphicFramePr/>
      </xdr:nvGraphicFramePr>
      <xdr:xfrm>
        <a:off x="38100" y="38776275"/>
        <a:ext cx="162972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15</xdr:col>
      <xdr:colOff>619125</xdr:colOff>
      <xdr:row>205</xdr:row>
      <xdr:rowOff>0</xdr:rowOff>
    </xdr:to>
    <xdr:graphicFrame>
      <xdr:nvGraphicFramePr>
        <xdr:cNvPr id="11" name="Chart 11"/>
        <xdr:cNvGraphicFramePr/>
      </xdr:nvGraphicFramePr>
      <xdr:xfrm>
        <a:off x="28575" y="38776275"/>
        <a:ext cx="163163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1-estados%20a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Lucero\Bases\ESTADOS%2080-2002\PIB%20estatal%201980-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Aflores\MAYO\Estados_2007\PIB%20POR%20ENTIDAD%20FEDE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"/>
      <sheetName val="bajacalifornia"/>
      <sheetName val="bajacaliforniasur"/>
      <sheetName val="campeche"/>
      <sheetName val="coahuila"/>
      <sheetName val="colima"/>
      <sheetName val="chiapas"/>
      <sheetName val="chihuahua"/>
      <sheetName val="d.f."/>
      <sheetName val="durango"/>
      <sheetName val="guanajuato"/>
      <sheetName val="guerrero"/>
      <sheetName val="hidalgo"/>
      <sheetName val="jalisc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I"/>
      <sheetName val="PIB EST"/>
    </sheetNames>
    <sheetDataSet>
      <sheetData sheetId="1">
        <row r="19">
          <cell r="A19" t="str">
            <v>Guerrero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23">
          <cell r="B23">
            <v>21624441</v>
          </cell>
          <cell r="C23">
            <v>24269158</v>
          </cell>
          <cell r="D23">
            <v>29917928</v>
          </cell>
          <cell r="E23">
            <v>38563087</v>
          </cell>
          <cell r="F23">
            <v>47294010</v>
          </cell>
          <cell r="G23">
            <v>59032757</v>
          </cell>
          <cell r="H23">
            <v>72637446</v>
          </cell>
          <cell r="I23">
            <v>85676774</v>
          </cell>
          <cell r="J23">
            <v>93694825</v>
          </cell>
          <cell r="K23">
            <v>100398839</v>
          </cell>
          <cell r="L23">
            <v>107374632</v>
          </cell>
          <cell r="M23">
            <v>117247624</v>
          </cell>
          <cell r="N23">
            <v>122891112</v>
          </cell>
          <cell r="O23">
            <v>130863553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05"/>
  <sheetViews>
    <sheetView tabSelected="1" workbookViewId="0" topLeftCell="Y196">
      <selection activeCell="AC63" sqref="AC63"/>
    </sheetView>
  </sheetViews>
  <sheetFormatPr defaultColWidth="11.421875" defaultRowHeight="19.5" customHeight="1"/>
  <cols>
    <col min="1" max="1" width="45.8515625" style="1" customWidth="1"/>
    <col min="2" max="29" width="13.57421875" style="1" customWidth="1"/>
    <col min="30" max="16384" width="9.8515625" style="1" customWidth="1"/>
  </cols>
  <sheetData>
    <row r="1" ht="15" customHeight="1"/>
    <row r="2" spans="1:29" ht="15" customHeight="1">
      <c r="A2" s="51" t="s">
        <v>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ht="15" customHeight="1">
      <c r="A3" s="52" t="s">
        <v>14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2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AB4" s="3"/>
      <c r="AC4" s="3"/>
    </row>
    <row r="5" spans="1:29" ht="15" customHeight="1">
      <c r="A5" s="4" t="s">
        <v>0</v>
      </c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>
        <v>1994</v>
      </c>
      <c r="Q5" s="5">
        <v>1995</v>
      </c>
      <c r="R5" s="5">
        <v>1996</v>
      </c>
      <c r="S5" s="5">
        <v>1997</v>
      </c>
      <c r="T5" s="6">
        <v>1998</v>
      </c>
      <c r="U5" s="6">
        <v>1999</v>
      </c>
      <c r="V5" s="6">
        <v>2000</v>
      </c>
      <c r="W5" s="6">
        <v>2001</v>
      </c>
      <c r="X5" s="6">
        <v>2002</v>
      </c>
      <c r="Y5" s="5">
        <v>2003</v>
      </c>
      <c r="Z5" s="5">
        <v>2004</v>
      </c>
      <c r="AA5" s="5">
        <v>2005</v>
      </c>
      <c r="AB5" s="5">
        <v>2006</v>
      </c>
      <c r="AC5" s="5">
        <v>2007</v>
      </c>
    </row>
    <row r="6" spans="1:27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7"/>
      <c r="Y6" s="7"/>
      <c r="Z6" s="7"/>
      <c r="AA6" s="7"/>
    </row>
    <row r="7" spans="1:30" s="12" customFormat="1" ht="15" customHeight="1">
      <c r="A7" s="8" t="s">
        <v>19</v>
      </c>
      <c r="B7" s="9">
        <f>SUM(B8:B18)</f>
        <v>2229</v>
      </c>
      <c r="C7" s="9">
        <f aca="true" t="shared" si="0" ref="C7:W7">SUM(C8:C18)</f>
        <v>4108</v>
      </c>
      <c r="D7" s="9">
        <f t="shared" si="0"/>
        <v>6061</v>
      </c>
      <c r="E7" s="9">
        <f t="shared" si="0"/>
        <v>14364</v>
      </c>
      <c r="F7" s="9">
        <f t="shared" si="0"/>
        <v>26438</v>
      </c>
      <c r="G7" s="9">
        <f t="shared" si="0"/>
        <v>36871</v>
      </c>
      <c r="H7" s="9">
        <f t="shared" si="0"/>
        <v>65636</v>
      </c>
      <c r="I7" s="9">
        <f t="shared" si="0"/>
        <v>156477</v>
      </c>
      <c r="J7" s="9">
        <f t="shared" si="0"/>
        <v>354870</v>
      </c>
      <c r="K7" s="9">
        <f t="shared" si="0"/>
        <v>521361.5</v>
      </c>
      <c r="L7" s="9">
        <f t="shared" si="0"/>
        <v>601974</v>
      </c>
      <c r="M7" s="9">
        <f t="shared" si="0"/>
        <v>826144</v>
      </c>
      <c r="N7" s="9">
        <f t="shared" si="0"/>
        <v>1900855</v>
      </c>
      <c r="O7" s="9">
        <f t="shared" si="0"/>
        <v>2490042</v>
      </c>
      <c r="P7" s="9">
        <f t="shared" si="0"/>
        <v>2881996.9</v>
      </c>
      <c r="Q7" s="9">
        <f t="shared" si="0"/>
        <v>1690750.2999999998</v>
      </c>
      <c r="R7" s="9">
        <f t="shared" si="0"/>
        <v>4563144.1</v>
      </c>
      <c r="S7" s="9">
        <f t="shared" si="0"/>
        <v>6177667.1</v>
      </c>
      <c r="T7" s="9">
        <f t="shared" si="0"/>
        <v>9495855.886</v>
      </c>
      <c r="U7" s="9">
        <f t="shared" si="0"/>
        <v>12048693.3</v>
      </c>
      <c r="V7" s="9">
        <f t="shared" si="0"/>
        <v>14381574.5</v>
      </c>
      <c r="W7" s="9">
        <f t="shared" si="0"/>
        <v>17143667.7</v>
      </c>
      <c r="X7" s="10">
        <f aca="true" t="shared" si="1" ref="X7:AC7">SUM(X8:X17)</f>
        <v>17923274.2</v>
      </c>
      <c r="Y7" s="10">
        <f t="shared" si="1"/>
        <v>21247271.8</v>
      </c>
      <c r="Z7" s="10">
        <f t="shared" si="1"/>
        <v>22486700</v>
      </c>
      <c r="AA7" s="10">
        <f t="shared" si="1"/>
        <v>23672864.394</v>
      </c>
      <c r="AB7" s="10">
        <f t="shared" si="1"/>
        <v>28539104.5</v>
      </c>
      <c r="AC7" s="10">
        <f t="shared" si="1"/>
        <v>28601319.200000003</v>
      </c>
      <c r="AD7" s="11"/>
    </row>
    <row r="8" spans="1:30" ht="15" customHeight="1">
      <c r="A8" s="13" t="s">
        <v>3</v>
      </c>
      <c r="B8" s="14">
        <v>426</v>
      </c>
      <c r="C8" s="14">
        <v>326</v>
      </c>
      <c r="D8" s="14">
        <v>401</v>
      </c>
      <c r="E8" s="14">
        <v>810</v>
      </c>
      <c r="F8" s="14">
        <v>585</v>
      </c>
      <c r="G8" s="14">
        <v>817</v>
      </c>
      <c r="H8" s="14">
        <v>1903</v>
      </c>
      <c r="I8" s="14">
        <v>4046</v>
      </c>
      <c r="J8" s="14">
        <v>8617</v>
      </c>
      <c r="K8" s="15">
        <v>13061.3</v>
      </c>
      <c r="L8" s="15">
        <v>22836</v>
      </c>
      <c r="M8" s="15">
        <v>44511</v>
      </c>
      <c r="N8" s="15">
        <v>67120</v>
      </c>
      <c r="O8" s="15">
        <v>71215</v>
      </c>
      <c r="P8" s="15">
        <v>74257.9</v>
      </c>
      <c r="Q8" s="15">
        <v>82979.5</v>
      </c>
      <c r="R8" s="15">
        <v>120088.1</v>
      </c>
      <c r="S8" s="15">
        <v>143396.2</v>
      </c>
      <c r="T8" s="15">
        <v>198510.433</v>
      </c>
      <c r="U8" s="15">
        <v>238375.4</v>
      </c>
      <c r="V8" s="15">
        <v>265564.4</v>
      </c>
      <c r="W8" s="15">
        <v>287159.5</v>
      </c>
      <c r="X8" s="16">
        <v>298738.4</v>
      </c>
      <c r="Y8" s="16">
        <v>339617.5</v>
      </c>
      <c r="Z8" s="16">
        <v>275300</v>
      </c>
      <c r="AA8" s="16">
        <v>437298.6</v>
      </c>
      <c r="AB8" s="17">
        <v>537481.3</v>
      </c>
      <c r="AC8" s="3">
        <v>584798.7</v>
      </c>
      <c r="AD8" s="3"/>
    </row>
    <row r="9" spans="1:30" ht="15" customHeight="1">
      <c r="A9" s="13" t="s">
        <v>4</v>
      </c>
      <c r="B9" s="14">
        <v>73</v>
      </c>
      <c r="C9" s="14">
        <v>90</v>
      </c>
      <c r="D9" s="14">
        <v>245</v>
      </c>
      <c r="E9" s="14">
        <v>279</v>
      </c>
      <c r="F9" s="14">
        <v>655</v>
      </c>
      <c r="G9" s="14">
        <v>850</v>
      </c>
      <c r="H9" s="14">
        <v>1890</v>
      </c>
      <c r="I9" s="14">
        <v>3476</v>
      </c>
      <c r="J9" s="14">
        <v>7823</v>
      </c>
      <c r="K9" s="15">
        <v>9580.3</v>
      </c>
      <c r="L9" s="15">
        <v>11965</v>
      </c>
      <c r="M9" s="15">
        <v>25527</v>
      </c>
      <c r="N9" s="15">
        <v>32175</v>
      </c>
      <c r="O9" s="15">
        <v>30102</v>
      </c>
      <c r="P9" s="15">
        <v>29131.8</v>
      </c>
      <c r="Q9" s="15">
        <v>31587.2</v>
      </c>
      <c r="R9" s="15">
        <v>38734.5</v>
      </c>
      <c r="S9" s="15">
        <v>53416.6</v>
      </c>
      <c r="T9" s="15">
        <v>56666.629</v>
      </c>
      <c r="U9" s="15">
        <v>90502.1</v>
      </c>
      <c r="V9" s="15">
        <v>98225.7</v>
      </c>
      <c r="W9" s="15">
        <v>88144.4</v>
      </c>
      <c r="X9" s="16">
        <v>89444.4</v>
      </c>
      <c r="Y9" s="16">
        <v>121534.3</v>
      </c>
      <c r="Z9" s="16">
        <v>100300</v>
      </c>
      <c r="AA9" s="16">
        <v>152359.7</v>
      </c>
      <c r="AB9" s="17">
        <v>219353.8</v>
      </c>
      <c r="AC9" s="3">
        <v>218498.1</v>
      </c>
      <c r="AD9" s="3"/>
    </row>
    <row r="10" spans="1:30" ht="15" customHeight="1">
      <c r="A10" s="13" t="s">
        <v>5</v>
      </c>
      <c r="B10" s="14">
        <v>79</v>
      </c>
      <c r="C10" s="14">
        <v>169</v>
      </c>
      <c r="D10" s="14">
        <v>324</v>
      </c>
      <c r="E10" s="14">
        <v>772</v>
      </c>
      <c r="F10" s="14">
        <v>1166</v>
      </c>
      <c r="G10" s="14">
        <v>1441</v>
      </c>
      <c r="H10" s="14">
        <v>3102</v>
      </c>
      <c r="I10" s="14">
        <v>5454</v>
      </c>
      <c r="J10" s="14">
        <v>11228</v>
      </c>
      <c r="K10" s="15">
        <v>4991.3</v>
      </c>
      <c r="L10" s="15">
        <v>21211</v>
      </c>
      <c r="M10" s="15">
        <v>47456</v>
      </c>
      <c r="N10" s="15">
        <v>73247</v>
      </c>
      <c r="O10" s="15">
        <v>51696</v>
      </c>
      <c r="P10" s="15">
        <v>24011.4</v>
      </c>
      <c r="Q10" s="15">
        <v>52563</v>
      </c>
      <c r="R10" s="15">
        <v>57118.6</v>
      </c>
      <c r="S10" s="15">
        <v>57606</v>
      </c>
      <c r="T10" s="15">
        <v>57759.513</v>
      </c>
      <c r="U10" s="15">
        <v>80005.6</v>
      </c>
      <c r="V10" s="15">
        <v>38170.9</v>
      </c>
      <c r="W10" s="15">
        <v>32836.1</v>
      </c>
      <c r="X10" s="16">
        <v>27915.8</v>
      </c>
      <c r="Y10" s="16">
        <v>30279.8</v>
      </c>
      <c r="Z10" s="16">
        <v>40400</v>
      </c>
      <c r="AA10" s="16">
        <v>65593.6</v>
      </c>
      <c r="AB10" s="17">
        <v>92226.2</v>
      </c>
      <c r="AC10" s="3">
        <v>90091.9</v>
      </c>
      <c r="AD10" s="3"/>
    </row>
    <row r="11" spans="1:30" ht="15" customHeight="1">
      <c r="A11" s="13" t="s">
        <v>6</v>
      </c>
      <c r="B11" s="14">
        <v>203</v>
      </c>
      <c r="C11" s="14">
        <v>200</v>
      </c>
      <c r="D11" s="14">
        <v>420</v>
      </c>
      <c r="E11" s="14">
        <v>333</v>
      </c>
      <c r="F11" s="14">
        <v>934</v>
      </c>
      <c r="G11" s="14">
        <v>2118</v>
      </c>
      <c r="H11" s="14">
        <v>5634</v>
      </c>
      <c r="I11" s="14">
        <v>2386</v>
      </c>
      <c r="J11" s="14">
        <v>4251</v>
      </c>
      <c r="K11" s="15">
        <v>17453.4</v>
      </c>
      <c r="L11" s="15">
        <v>47314</v>
      </c>
      <c r="M11" s="15">
        <v>37579</v>
      </c>
      <c r="N11" s="15">
        <v>514940</v>
      </c>
      <c r="O11" s="15">
        <v>120856</v>
      </c>
      <c r="P11" s="15">
        <v>1669767</v>
      </c>
      <c r="Q11" s="15">
        <v>72303.5</v>
      </c>
      <c r="R11" s="15">
        <v>112075.5</v>
      </c>
      <c r="S11" s="15">
        <v>15092.2</v>
      </c>
      <c r="T11" s="15">
        <v>31356.582</v>
      </c>
      <c r="U11" s="15">
        <v>30725.5</v>
      </c>
      <c r="V11" s="15">
        <v>27733.5</v>
      </c>
      <c r="W11" s="15">
        <v>35841</v>
      </c>
      <c r="X11" s="16">
        <v>35094.8</v>
      </c>
      <c r="Y11" s="16">
        <v>67861.5</v>
      </c>
      <c r="Z11" s="16">
        <v>25000</v>
      </c>
      <c r="AA11" s="16">
        <v>85002.4</v>
      </c>
      <c r="AB11" s="17">
        <v>97088.3</v>
      </c>
      <c r="AC11" s="3">
        <v>125856.9</v>
      </c>
      <c r="AD11" s="3"/>
    </row>
    <row r="12" spans="1:30" ht="15" customHeight="1">
      <c r="A12" s="13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>
        <v>11134</v>
      </c>
      <c r="S12" s="15">
        <v>5264.5</v>
      </c>
      <c r="T12" s="15">
        <v>4586.655</v>
      </c>
      <c r="U12" s="14"/>
      <c r="V12" s="14"/>
      <c r="W12" s="14"/>
      <c r="X12" s="16"/>
      <c r="Y12" s="16"/>
      <c r="Z12" s="16"/>
      <c r="AA12" s="16"/>
      <c r="AB12" s="18"/>
      <c r="AC12" s="3"/>
      <c r="AD12" s="3"/>
    </row>
    <row r="13" spans="1:30" ht="15" customHeight="1">
      <c r="A13" s="13" t="s">
        <v>15</v>
      </c>
      <c r="B13" s="14">
        <v>1396</v>
      </c>
      <c r="C13" s="14">
        <v>2249</v>
      </c>
      <c r="D13" s="14">
        <v>3062</v>
      </c>
      <c r="E13" s="14">
        <v>7286</v>
      </c>
      <c r="F13" s="14">
        <v>14530</v>
      </c>
      <c r="G13" s="14">
        <v>20789</v>
      </c>
      <c r="H13" s="14">
        <v>34231</v>
      </c>
      <c r="I13" s="14">
        <v>79450</v>
      </c>
      <c r="J13" s="14">
        <v>183859</v>
      </c>
      <c r="K13" s="15">
        <v>228894.4</v>
      </c>
      <c r="L13" s="15">
        <v>344850</v>
      </c>
      <c r="M13" s="15">
        <v>485716</v>
      </c>
      <c r="N13" s="15">
        <v>605253</v>
      </c>
      <c r="O13" s="15">
        <v>751806</v>
      </c>
      <c r="P13" s="15">
        <v>991273</v>
      </c>
      <c r="Q13" s="15">
        <v>1149716.2</v>
      </c>
      <c r="R13" s="15">
        <v>1553959.3</v>
      </c>
      <c r="S13" s="15">
        <v>2190638.4</v>
      </c>
      <c r="T13" s="15">
        <v>2790870.474</v>
      </c>
      <c r="U13" s="15">
        <v>3164539.8</v>
      </c>
      <c r="V13" s="15">
        <v>3844415.9</v>
      </c>
      <c r="W13" s="15">
        <v>4158192.6</v>
      </c>
      <c r="X13" s="16">
        <v>4409862.9</v>
      </c>
      <c r="Y13" s="16">
        <v>4918944.1</v>
      </c>
      <c r="Z13" s="16">
        <v>4779200</v>
      </c>
      <c r="AA13" s="16">
        <v>5786179.894</v>
      </c>
      <c r="AB13" s="17">
        <v>6594495.2</v>
      </c>
      <c r="AC13" s="3">
        <v>6646730.4</v>
      </c>
      <c r="AD13" s="3"/>
    </row>
    <row r="14" spans="1:30" ht="15" customHeight="1">
      <c r="A14" s="13" t="s">
        <v>34</v>
      </c>
      <c r="B14" s="14"/>
      <c r="C14" s="14"/>
      <c r="D14" s="14"/>
      <c r="E14" s="14"/>
      <c r="F14" s="14"/>
      <c r="G14" s="14"/>
      <c r="H14" s="14"/>
      <c r="I14" s="14">
        <v>11056</v>
      </c>
      <c r="J14" s="14">
        <v>17258</v>
      </c>
      <c r="K14" s="15">
        <v>82469.4</v>
      </c>
      <c r="L14" s="15">
        <v>59664</v>
      </c>
      <c r="M14" s="15">
        <v>146166</v>
      </c>
      <c r="N14" s="15">
        <v>545502</v>
      </c>
      <c r="O14" s="15">
        <v>1391621</v>
      </c>
      <c r="P14" s="15">
        <v>12733.3</v>
      </c>
      <c r="Q14" s="15">
        <v>29634</v>
      </c>
      <c r="R14" s="15">
        <v>120700</v>
      </c>
      <c r="S14" s="15">
        <v>853.2</v>
      </c>
      <c r="T14" s="15">
        <v>126181.4</v>
      </c>
      <c r="U14" s="14"/>
      <c r="V14" s="14"/>
      <c r="W14" s="14"/>
      <c r="X14" s="16">
        <v>64906.7</v>
      </c>
      <c r="Y14" s="16">
        <v>24964.1</v>
      </c>
      <c r="Z14" s="16">
        <v>11100</v>
      </c>
      <c r="AA14" s="16"/>
      <c r="AB14" s="17">
        <v>2301563.9</v>
      </c>
      <c r="AC14" s="3">
        <v>426896.3</v>
      </c>
      <c r="AD14" s="3"/>
    </row>
    <row r="15" spans="1:30" ht="15" customHeight="1">
      <c r="A15" s="13" t="s">
        <v>9</v>
      </c>
      <c r="B15" s="14"/>
      <c r="C15" s="14">
        <v>1074</v>
      </c>
      <c r="D15" s="14">
        <v>1609</v>
      </c>
      <c r="E15" s="14"/>
      <c r="F15" s="14"/>
      <c r="G15" s="14"/>
      <c r="H15" s="14"/>
      <c r="I15" s="14"/>
      <c r="J15" s="14"/>
      <c r="K15" s="14"/>
      <c r="L15" s="14"/>
      <c r="M15" s="14"/>
      <c r="N15" s="15">
        <v>62618</v>
      </c>
      <c r="O15" s="15">
        <v>72746</v>
      </c>
      <c r="P15" s="14">
        <v>80822.5</v>
      </c>
      <c r="Q15" s="14"/>
      <c r="R15" s="14"/>
      <c r="S15" s="14"/>
      <c r="T15" s="14"/>
      <c r="U15" s="14"/>
      <c r="V15" s="14"/>
      <c r="W15" s="14"/>
      <c r="X15" s="16"/>
      <c r="Y15" s="16"/>
      <c r="Z15" s="16"/>
      <c r="AA15" s="16"/>
      <c r="AB15" s="18"/>
      <c r="AC15" s="3"/>
      <c r="AD15" s="3"/>
    </row>
    <row r="16" spans="1:30" ht="15" customHeight="1">
      <c r="A16" s="13" t="s">
        <v>24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>
        <v>271966.9</v>
      </c>
      <c r="R16" s="14">
        <v>2549334.1</v>
      </c>
      <c r="S16" s="14">
        <v>3711400</v>
      </c>
      <c r="T16" s="15">
        <v>6229924.2</v>
      </c>
      <c r="U16" s="15">
        <v>8441677</v>
      </c>
      <c r="V16" s="15">
        <v>10090595.6</v>
      </c>
      <c r="W16" s="15">
        <v>12170713.7</v>
      </c>
      <c r="X16" s="16">
        <v>12996939.8</v>
      </c>
      <c r="Y16" s="16">
        <v>14642041.4</v>
      </c>
      <c r="Z16" s="16">
        <v>15512400</v>
      </c>
      <c r="AA16" s="16">
        <v>16435746.3</v>
      </c>
      <c r="AB16" s="17">
        <v>18694395.8</v>
      </c>
      <c r="AC16" s="3">
        <v>20506306.6</v>
      </c>
      <c r="AD16" s="3"/>
    </row>
    <row r="17" spans="1:30" ht="15" customHeight="1">
      <c r="A17" s="13" t="s">
        <v>11</v>
      </c>
      <c r="B17" s="14">
        <v>52</v>
      </c>
      <c r="C17" s="14"/>
      <c r="D17" s="14"/>
      <c r="E17" s="14">
        <v>4884</v>
      </c>
      <c r="F17" s="14">
        <v>8568</v>
      </c>
      <c r="G17" s="14">
        <v>10856</v>
      </c>
      <c r="H17" s="14">
        <v>18876</v>
      </c>
      <c r="I17" s="14">
        <v>50609</v>
      </c>
      <c r="J17" s="14">
        <v>121834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>
        <v>2867.9</v>
      </c>
      <c r="V17" s="15">
        <v>16868.5</v>
      </c>
      <c r="W17" s="15">
        <v>284080.4</v>
      </c>
      <c r="X17" s="16">
        <v>371.4</v>
      </c>
      <c r="Y17" s="16">
        <v>1102029.1</v>
      </c>
      <c r="Z17" s="16">
        <v>1743000</v>
      </c>
      <c r="AA17" s="16">
        <v>710683.9</v>
      </c>
      <c r="AB17" s="17">
        <v>2500</v>
      </c>
      <c r="AC17" s="3">
        <v>2140.3</v>
      </c>
      <c r="AD17" s="3"/>
    </row>
    <row r="18" spans="1:30" ht="15" customHeight="1">
      <c r="A18" s="13" t="s">
        <v>12</v>
      </c>
      <c r="B18" s="14"/>
      <c r="C18" s="14"/>
      <c r="D18" s="14"/>
      <c r="E18" s="14"/>
      <c r="F18" s="14"/>
      <c r="G18" s="14"/>
      <c r="H18" s="14"/>
      <c r="I18" s="14"/>
      <c r="J18" s="14"/>
      <c r="K18" s="15">
        <v>164911.4</v>
      </c>
      <c r="L18" s="15">
        <v>94134</v>
      </c>
      <c r="M18" s="15">
        <v>39189</v>
      </c>
      <c r="N18" s="14"/>
      <c r="O18" s="14"/>
      <c r="P18" s="14"/>
      <c r="Q18" s="14"/>
      <c r="R18" s="14"/>
      <c r="S18" s="14"/>
      <c r="T18" s="14"/>
      <c r="U18" s="14"/>
      <c r="V18" s="14"/>
      <c r="W18" s="15">
        <v>86700</v>
      </c>
      <c r="X18" s="16"/>
      <c r="Y18" s="16"/>
      <c r="Z18" s="16"/>
      <c r="AA18" s="16"/>
      <c r="AB18" s="18"/>
      <c r="AC18" s="3"/>
      <c r="AD18" s="3"/>
    </row>
    <row r="19" spans="1:30" ht="15" customHeight="1">
      <c r="A19" s="2"/>
      <c r="B19" s="14"/>
      <c r="C19" s="14"/>
      <c r="D19" s="14"/>
      <c r="E19" s="14"/>
      <c r="F19" s="14"/>
      <c r="G19" s="14"/>
      <c r="H19" s="14"/>
      <c r="I19" s="14"/>
      <c r="J19" s="1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9"/>
      <c r="Y19" s="19"/>
      <c r="Z19" s="19"/>
      <c r="AA19" s="19"/>
      <c r="AB19" s="18"/>
      <c r="AC19" s="3"/>
      <c r="AD19" s="3"/>
    </row>
    <row r="20" spans="1:30" s="12" customFormat="1" ht="15" customHeight="1">
      <c r="A20" s="8" t="s">
        <v>20</v>
      </c>
      <c r="B20" s="9">
        <f>SUM(B21:B35)</f>
        <v>2229</v>
      </c>
      <c r="C20" s="9">
        <f aca="true" t="shared" si="2" ref="C20:W20">SUM(C21:C35)</f>
        <v>4108</v>
      </c>
      <c r="D20" s="9">
        <f t="shared" si="2"/>
        <v>6061</v>
      </c>
      <c r="E20" s="9">
        <f t="shared" si="2"/>
        <v>14364</v>
      </c>
      <c r="F20" s="9">
        <f t="shared" si="2"/>
        <v>26438</v>
      </c>
      <c r="G20" s="9">
        <f t="shared" si="2"/>
        <v>36871</v>
      </c>
      <c r="H20" s="9">
        <f t="shared" si="2"/>
        <v>65636</v>
      </c>
      <c r="I20" s="9">
        <f t="shared" si="2"/>
        <v>156477</v>
      </c>
      <c r="J20" s="9">
        <f t="shared" si="2"/>
        <v>354870</v>
      </c>
      <c r="K20" s="9">
        <f t="shared" si="2"/>
        <v>521361.6</v>
      </c>
      <c r="L20" s="9">
        <f t="shared" si="2"/>
        <v>601974</v>
      </c>
      <c r="M20" s="9">
        <f t="shared" si="2"/>
        <v>826144</v>
      </c>
      <c r="N20" s="9">
        <f t="shared" si="2"/>
        <v>1900855</v>
      </c>
      <c r="O20" s="9">
        <f t="shared" si="2"/>
        <v>2490042</v>
      </c>
      <c r="P20" s="9">
        <f t="shared" si="2"/>
        <v>2881996.8000000003</v>
      </c>
      <c r="Q20" s="9">
        <f t="shared" si="2"/>
        <v>1690750.1</v>
      </c>
      <c r="R20" s="9">
        <f t="shared" si="2"/>
        <v>4563144.2</v>
      </c>
      <c r="S20" s="9">
        <f t="shared" si="2"/>
        <v>6177667.1</v>
      </c>
      <c r="T20" s="9">
        <f t="shared" si="2"/>
        <v>9495855.886</v>
      </c>
      <c r="U20" s="9">
        <f t="shared" si="2"/>
        <v>12048693.299999999</v>
      </c>
      <c r="V20" s="9">
        <f t="shared" si="2"/>
        <v>14381574.5</v>
      </c>
      <c r="W20" s="9">
        <f t="shared" si="2"/>
        <v>17143667.700000003</v>
      </c>
      <c r="X20" s="10">
        <f>X21+X25+X28+X31+X32</f>
        <v>17923274.2</v>
      </c>
      <c r="Y20" s="10">
        <f>Y21+Y25+Y28+Y31+Y32+Y34</f>
        <v>21247271.8</v>
      </c>
      <c r="Z20" s="10">
        <f>Z21+Z25+Z28+Z31+Z32+Z34</f>
        <v>22486700</v>
      </c>
      <c r="AA20" s="10">
        <f>AA21+AA25+AA28+AA31+AA32+AA34</f>
        <v>23672864.394</v>
      </c>
      <c r="AB20" s="10">
        <f>AB21+AB25+AB28+AB31+AB32+AB34</f>
        <v>28539104.5</v>
      </c>
      <c r="AC20" s="10">
        <f>AC21+AC25+AC28+AC31+AC32+AC34</f>
        <v>28601319.199999996</v>
      </c>
      <c r="AD20" s="11"/>
    </row>
    <row r="21" spans="1:30" ht="15" customHeight="1">
      <c r="A21" s="20" t="s">
        <v>28</v>
      </c>
      <c r="B21" s="14">
        <v>931</v>
      </c>
      <c r="C21" s="14">
        <v>1345</v>
      </c>
      <c r="D21" s="14">
        <v>2301</v>
      </c>
      <c r="E21" s="14">
        <v>5591</v>
      </c>
      <c r="F21" s="14">
        <v>6778</v>
      </c>
      <c r="G21" s="14">
        <v>11508</v>
      </c>
      <c r="H21" s="14">
        <v>23230</v>
      </c>
      <c r="I21" s="14">
        <v>51233</v>
      </c>
      <c r="J21" s="14">
        <v>108671</v>
      </c>
      <c r="K21" s="15">
        <v>147785.4</v>
      </c>
      <c r="L21" s="15">
        <v>194420</v>
      </c>
      <c r="M21" s="15">
        <v>306010</v>
      </c>
      <c r="N21" s="15">
        <v>378706</v>
      </c>
      <c r="O21" s="15">
        <v>547266</v>
      </c>
      <c r="P21" s="15">
        <v>591957.1</v>
      </c>
      <c r="Q21" s="15">
        <v>681669.1</v>
      </c>
      <c r="R21" s="15">
        <v>872367.3</v>
      </c>
      <c r="S21" s="15">
        <v>1221130.5</v>
      </c>
      <c r="T21" s="14">
        <v>1052613.9</v>
      </c>
      <c r="U21" s="14">
        <v>1551200</v>
      </c>
      <c r="V21" s="14">
        <v>1828200</v>
      </c>
      <c r="W21" s="14">
        <v>2070900</v>
      </c>
      <c r="X21" s="16">
        <f aca="true" t="shared" si="3" ref="X21:AC21">+SUM(X22:X24)</f>
        <v>2252500</v>
      </c>
      <c r="Y21" s="16">
        <f t="shared" si="3"/>
        <v>2821900</v>
      </c>
      <c r="Z21" s="16">
        <f t="shared" si="3"/>
        <v>3289300</v>
      </c>
      <c r="AA21" s="16">
        <f t="shared" si="3"/>
        <v>2851717.7</v>
      </c>
      <c r="AB21" s="16">
        <f t="shared" si="3"/>
        <v>3477552.6</v>
      </c>
      <c r="AC21" s="16">
        <f t="shared" si="3"/>
        <v>3706815.9</v>
      </c>
      <c r="AD21" s="3"/>
    </row>
    <row r="22" spans="1:30" ht="15" customHeight="1">
      <c r="A22" s="21" t="s">
        <v>25</v>
      </c>
      <c r="B22" s="14"/>
      <c r="C22" s="14"/>
      <c r="D22" s="14"/>
      <c r="E22" s="14"/>
      <c r="F22" s="14"/>
      <c r="G22" s="14"/>
      <c r="H22" s="14"/>
      <c r="I22" s="14"/>
      <c r="J22" s="14"/>
      <c r="K22" s="15"/>
      <c r="L22" s="15"/>
      <c r="M22" s="15"/>
      <c r="N22" s="15"/>
      <c r="O22" s="15"/>
      <c r="P22" s="15"/>
      <c r="Q22" s="15"/>
      <c r="R22" s="15"/>
      <c r="S22" s="15"/>
      <c r="T22" s="14"/>
      <c r="U22" s="14"/>
      <c r="V22" s="14"/>
      <c r="W22" s="14"/>
      <c r="X22" s="16">
        <v>1822000</v>
      </c>
      <c r="Y22" s="16">
        <v>2106200</v>
      </c>
      <c r="Z22" s="16">
        <v>2538600</v>
      </c>
      <c r="AA22" s="16">
        <v>2354806.3</v>
      </c>
      <c r="AB22" s="17">
        <v>2876281</v>
      </c>
      <c r="AC22" s="3">
        <v>3088046.7</v>
      </c>
      <c r="AD22" s="3"/>
    </row>
    <row r="23" spans="1:30" ht="15" customHeight="1">
      <c r="A23" s="21" t="s">
        <v>26</v>
      </c>
      <c r="B23" s="14"/>
      <c r="C23" s="14"/>
      <c r="D23" s="14"/>
      <c r="E23" s="14"/>
      <c r="F23" s="14"/>
      <c r="G23" s="14"/>
      <c r="H23" s="14"/>
      <c r="I23" s="14"/>
      <c r="J23" s="14"/>
      <c r="K23" s="15"/>
      <c r="L23" s="15"/>
      <c r="M23" s="15"/>
      <c r="N23" s="15"/>
      <c r="O23" s="15"/>
      <c r="P23" s="15"/>
      <c r="Q23" s="15"/>
      <c r="R23" s="15"/>
      <c r="S23" s="15"/>
      <c r="T23" s="14"/>
      <c r="U23" s="14"/>
      <c r="V23" s="14"/>
      <c r="W23" s="14"/>
      <c r="X23" s="16">
        <v>85600</v>
      </c>
      <c r="Y23" s="16">
        <v>174600</v>
      </c>
      <c r="Z23" s="16">
        <v>152800</v>
      </c>
      <c r="AA23" s="16">
        <v>125066.7</v>
      </c>
      <c r="AB23" s="17">
        <v>154124.1</v>
      </c>
      <c r="AC23" s="3">
        <v>166146.4</v>
      </c>
      <c r="AD23" s="3"/>
    </row>
    <row r="24" spans="1:30" ht="15" customHeight="1">
      <c r="A24" s="21" t="s">
        <v>27</v>
      </c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  <c r="M24" s="15"/>
      <c r="N24" s="15"/>
      <c r="O24" s="15"/>
      <c r="P24" s="15"/>
      <c r="Q24" s="15"/>
      <c r="R24" s="15"/>
      <c r="S24" s="15"/>
      <c r="T24" s="14"/>
      <c r="U24" s="14"/>
      <c r="V24" s="14"/>
      <c r="W24" s="14"/>
      <c r="X24" s="16">
        <v>344900</v>
      </c>
      <c r="Y24" s="16">
        <v>541100</v>
      </c>
      <c r="Z24" s="16">
        <v>597900</v>
      </c>
      <c r="AA24" s="16">
        <v>371844.7</v>
      </c>
      <c r="AB24" s="17">
        <v>447147.5</v>
      </c>
      <c r="AC24" s="3">
        <v>452622.8</v>
      </c>
      <c r="AD24" s="3"/>
    </row>
    <row r="25" spans="1:30" ht="15" customHeight="1">
      <c r="A25" s="20" t="s">
        <v>17</v>
      </c>
      <c r="B25" s="14">
        <v>704</v>
      </c>
      <c r="C25" s="14">
        <v>695</v>
      </c>
      <c r="D25" s="14">
        <v>949</v>
      </c>
      <c r="E25" s="14">
        <v>2692</v>
      </c>
      <c r="F25" s="14">
        <v>6699</v>
      </c>
      <c r="G25" s="14">
        <v>5748</v>
      </c>
      <c r="H25" s="14">
        <v>13234</v>
      </c>
      <c r="I25" s="14">
        <v>29995</v>
      </c>
      <c r="J25" s="14">
        <v>74505</v>
      </c>
      <c r="K25" s="15">
        <v>122103.4</v>
      </c>
      <c r="L25" s="15">
        <v>198383</v>
      </c>
      <c r="M25" s="15">
        <v>242658</v>
      </c>
      <c r="N25" s="15">
        <v>259979</v>
      </c>
      <c r="O25" s="15">
        <v>110515</v>
      </c>
      <c r="P25" s="15">
        <v>292302</v>
      </c>
      <c r="Q25" s="15">
        <v>513103</v>
      </c>
      <c r="R25" s="15">
        <v>452638.4</v>
      </c>
      <c r="S25" s="15">
        <v>705391.3</v>
      </c>
      <c r="T25" s="14">
        <v>931049.9</v>
      </c>
      <c r="U25" s="14">
        <v>1271200.9</v>
      </c>
      <c r="V25" s="14">
        <v>1350600</v>
      </c>
      <c r="W25" s="14">
        <v>1206100</v>
      </c>
      <c r="X25" s="16">
        <f aca="true" t="shared" si="4" ref="X25:AC25">+SUM(X26:X27)</f>
        <v>1482700</v>
      </c>
      <c r="Y25" s="16">
        <f t="shared" si="4"/>
        <v>1360400</v>
      </c>
      <c r="Z25" s="16">
        <f t="shared" si="4"/>
        <v>1759700</v>
      </c>
      <c r="AA25" s="16">
        <f t="shared" si="4"/>
        <v>1876746.9000000001</v>
      </c>
      <c r="AB25" s="16">
        <f t="shared" si="4"/>
        <v>2847509.5</v>
      </c>
      <c r="AC25" s="16">
        <f t="shared" si="4"/>
        <v>4009242.8</v>
      </c>
      <c r="AD25" s="3"/>
    </row>
    <row r="26" spans="1:30" ht="23.25" customHeight="1">
      <c r="A26" s="22" t="s">
        <v>32</v>
      </c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5"/>
      <c r="M26" s="15"/>
      <c r="N26" s="15"/>
      <c r="O26" s="15"/>
      <c r="P26" s="15"/>
      <c r="Q26" s="15"/>
      <c r="R26" s="15"/>
      <c r="S26" s="15"/>
      <c r="T26" s="14"/>
      <c r="U26" s="14"/>
      <c r="V26" s="14"/>
      <c r="W26" s="14"/>
      <c r="X26" s="16">
        <v>93300</v>
      </c>
      <c r="Y26" s="16">
        <v>7300</v>
      </c>
      <c r="Z26" s="16">
        <v>19900</v>
      </c>
      <c r="AA26" s="16">
        <v>9978.6</v>
      </c>
      <c r="AB26" s="17">
        <v>23487.2</v>
      </c>
      <c r="AC26" s="3">
        <v>44994.3</v>
      </c>
      <c r="AD26" s="3"/>
    </row>
    <row r="27" spans="1:30" ht="15" customHeight="1">
      <c r="A27" s="22" t="s">
        <v>29</v>
      </c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5"/>
      <c r="M27" s="15"/>
      <c r="N27" s="15"/>
      <c r="O27" s="15"/>
      <c r="P27" s="15"/>
      <c r="Q27" s="15"/>
      <c r="R27" s="15"/>
      <c r="S27" s="15"/>
      <c r="T27" s="14"/>
      <c r="U27" s="14"/>
      <c r="V27" s="14"/>
      <c r="W27" s="14"/>
      <c r="X27" s="16">
        <v>1389400</v>
      </c>
      <c r="Y27" s="16">
        <v>1353100</v>
      </c>
      <c r="Z27" s="16">
        <v>1739800</v>
      </c>
      <c r="AA27" s="16">
        <v>1866768.3</v>
      </c>
      <c r="AB27" s="17">
        <v>2824022.3</v>
      </c>
      <c r="AC27" s="3">
        <v>3964248.5</v>
      </c>
      <c r="AD27" s="3"/>
    </row>
    <row r="28" spans="1:30" ht="15" customHeight="1">
      <c r="A28" s="20" t="s">
        <v>18</v>
      </c>
      <c r="B28" s="14">
        <v>544</v>
      </c>
      <c r="C28" s="14">
        <v>826</v>
      </c>
      <c r="D28" s="14">
        <v>1083</v>
      </c>
      <c r="E28" s="14">
        <v>5977</v>
      </c>
      <c r="F28" s="14">
        <v>4416</v>
      </c>
      <c r="G28" s="14">
        <v>8469</v>
      </c>
      <c r="H28" s="14">
        <v>11743</v>
      </c>
      <c r="I28" s="14">
        <v>25542</v>
      </c>
      <c r="J28" s="14">
        <v>60852</v>
      </c>
      <c r="K28" s="15">
        <v>96225.4</v>
      </c>
      <c r="L28" s="15">
        <v>131965</v>
      </c>
      <c r="M28" s="15">
        <v>182027</v>
      </c>
      <c r="N28" s="15">
        <v>1008749</v>
      </c>
      <c r="O28" s="15">
        <v>1616065</v>
      </c>
      <c r="P28" s="15">
        <v>1852990.6</v>
      </c>
      <c r="Q28" s="15">
        <v>366283.4</v>
      </c>
      <c r="R28" s="15">
        <v>472097.2</v>
      </c>
      <c r="S28" s="15">
        <v>3902877.3</v>
      </c>
      <c r="T28" s="14">
        <v>6905208</v>
      </c>
      <c r="U28" s="14">
        <v>8352307.3</v>
      </c>
      <c r="V28" s="14">
        <v>10546200</v>
      </c>
      <c r="W28" s="14">
        <v>12971771.200000001</v>
      </c>
      <c r="X28" s="16">
        <f aca="true" t="shared" si="5" ref="X28:AC28">+SUM(X29:X30)</f>
        <v>13761600</v>
      </c>
      <c r="Y28" s="16">
        <f t="shared" si="5"/>
        <v>15324400</v>
      </c>
      <c r="Z28" s="16">
        <f t="shared" si="5"/>
        <v>16967900</v>
      </c>
      <c r="AA28" s="16">
        <f t="shared" si="5"/>
        <v>18091289.9</v>
      </c>
      <c r="AB28" s="16">
        <f t="shared" si="5"/>
        <v>19622824.4</v>
      </c>
      <c r="AC28" s="16">
        <f t="shared" si="5"/>
        <v>20263493.2</v>
      </c>
      <c r="AD28" s="3"/>
    </row>
    <row r="29" spans="1:30" ht="15" customHeight="1">
      <c r="A29" s="21" t="s">
        <v>30</v>
      </c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5"/>
      <c r="M29" s="15"/>
      <c r="N29" s="15"/>
      <c r="O29" s="15"/>
      <c r="P29" s="15"/>
      <c r="Q29" s="15"/>
      <c r="R29" s="15"/>
      <c r="S29" s="15"/>
      <c r="T29" s="14"/>
      <c r="U29" s="14"/>
      <c r="V29" s="14"/>
      <c r="W29" s="14"/>
      <c r="X29" s="16">
        <v>10595400</v>
      </c>
      <c r="Y29" s="16">
        <v>11998300</v>
      </c>
      <c r="Z29" s="16">
        <v>13453300</v>
      </c>
      <c r="AA29" s="16">
        <v>14158913.7</v>
      </c>
      <c r="AB29" s="17">
        <v>15332354.4</v>
      </c>
      <c r="AC29" s="3">
        <v>15672514</v>
      </c>
      <c r="AD29" s="3"/>
    </row>
    <row r="30" spans="1:30" ht="15" customHeight="1">
      <c r="A30" s="21" t="s">
        <v>31</v>
      </c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5"/>
      <c r="M30" s="15"/>
      <c r="N30" s="15"/>
      <c r="O30" s="15"/>
      <c r="P30" s="15"/>
      <c r="Q30" s="15"/>
      <c r="R30" s="15"/>
      <c r="S30" s="15"/>
      <c r="T30" s="14"/>
      <c r="U30" s="14"/>
      <c r="V30" s="14"/>
      <c r="W30" s="14"/>
      <c r="X30" s="16">
        <v>3166200</v>
      </c>
      <c r="Y30" s="16">
        <v>3326100</v>
      </c>
      <c r="Z30" s="16">
        <v>3514600</v>
      </c>
      <c r="AA30" s="16">
        <v>3932376.2</v>
      </c>
      <c r="AB30" s="17">
        <v>4290470</v>
      </c>
      <c r="AC30" s="3">
        <v>4590979.2</v>
      </c>
      <c r="AD30" s="3"/>
    </row>
    <row r="31" spans="1:30" ht="15" customHeight="1">
      <c r="A31" s="20" t="s">
        <v>13</v>
      </c>
      <c r="B31" s="14">
        <v>50</v>
      </c>
      <c r="C31" s="14">
        <v>43</v>
      </c>
      <c r="D31" s="14">
        <v>57</v>
      </c>
      <c r="E31" s="14">
        <v>69</v>
      </c>
      <c r="F31" s="14">
        <v>13</v>
      </c>
      <c r="G31" s="14">
        <v>14</v>
      </c>
      <c r="H31" s="14">
        <v>14</v>
      </c>
      <c r="I31" s="14">
        <v>20</v>
      </c>
      <c r="J31" s="14"/>
      <c r="K31" s="14"/>
      <c r="L31" s="14"/>
      <c r="M31" s="15">
        <v>71794</v>
      </c>
      <c r="N31" s="15">
        <v>217095</v>
      </c>
      <c r="O31" s="15">
        <v>181245</v>
      </c>
      <c r="P31" s="15">
        <v>105855.6</v>
      </c>
      <c r="Q31" s="15">
        <v>129694.6</v>
      </c>
      <c r="R31" s="15">
        <v>238977.3</v>
      </c>
      <c r="S31" s="15">
        <v>147364</v>
      </c>
      <c r="T31" s="15">
        <v>122042</v>
      </c>
      <c r="U31" s="15">
        <v>256800</v>
      </c>
      <c r="V31" s="15">
        <v>360800</v>
      </c>
      <c r="W31" s="15">
        <v>398300</v>
      </c>
      <c r="X31" s="16">
        <v>321100</v>
      </c>
      <c r="Y31" s="16">
        <v>201700</v>
      </c>
      <c r="Z31" s="16">
        <v>50100</v>
      </c>
      <c r="AA31" s="16">
        <v>87703.6</v>
      </c>
      <c r="AB31" s="17">
        <v>2119511.5</v>
      </c>
      <c r="AC31" s="3">
        <v>244854.4</v>
      </c>
      <c r="AD31" s="3"/>
    </row>
    <row r="32" spans="1:30" ht="15" customHeight="1">
      <c r="A32" s="20" t="s">
        <v>12</v>
      </c>
      <c r="B32" s="14"/>
      <c r="C32" s="14"/>
      <c r="D32" s="14">
        <v>62</v>
      </c>
      <c r="E32" s="14">
        <v>35</v>
      </c>
      <c r="F32" s="14">
        <v>324</v>
      </c>
      <c r="G32" s="14">
        <v>750</v>
      </c>
      <c r="H32" s="14"/>
      <c r="I32" s="14"/>
      <c r="J32" s="14">
        <v>87</v>
      </c>
      <c r="K32" s="14"/>
      <c r="L32" s="15">
        <v>383</v>
      </c>
      <c r="M32" s="14"/>
      <c r="N32" s="14"/>
      <c r="O32" s="15">
        <v>2139</v>
      </c>
      <c r="P32" s="14">
        <v>38891.5</v>
      </c>
      <c r="Q32" s="14"/>
      <c r="R32" s="14">
        <v>2527064</v>
      </c>
      <c r="S32" s="14">
        <v>200904</v>
      </c>
      <c r="T32" s="15">
        <v>484942.086</v>
      </c>
      <c r="U32" s="15">
        <v>617185.1</v>
      </c>
      <c r="V32" s="15">
        <v>295774.5</v>
      </c>
      <c r="W32" s="15">
        <v>496596.5</v>
      </c>
      <c r="X32" s="16">
        <v>105374.2</v>
      </c>
      <c r="Y32" s="16">
        <v>1250471.8</v>
      </c>
      <c r="Z32" s="16"/>
      <c r="AA32" s="16">
        <v>351838.994</v>
      </c>
      <c r="AB32" s="17">
        <v>89085.7</v>
      </c>
      <c r="AC32" s="3">
        <v>8341.5</v>
      </c>
      <c r="AD32" s="3"/>
    </row>
    <row r="33" spans="1:30" ht="15" customHeight="1">
      <c r="A33" s="20" t="s">
        <v>9</v>
      </c>
      <c r="B33" s="14"/>
      <c r="C33" s="14">
        <v>1199</v>
      </c>
      <c r="D33" s="14">
        <v>1609</v>
      </c>
      <c r="E33" s="14"/>
      <c r="F33" s="14">
        <v>8208</v>
      </c>
      <c r="G33" s="14">
        <v>10382</v>
      </c>
      <c r="H33" s="14">
        <v>17415</v>
      </c>
      <c r="I33" s="14">
        <v>49687</v>
      </c>
      <c r="J33" s="14">
        <v>110755</v>
      </c>
      <c r="K33" s="14">
        <v>155247.4</v>
      </c>
      <c r="L33" s="15">
        <v>76823</v>
      </c>
      <c r="M33" s="15">
        <v>23655</v>
      </c>
      <c r="N33" s="15">
        <v>36326</v>
      </c>
      <c r="O33" s="15">
        <v>32812</v>
      </c>
      <c r="P33" s="14"/>
      <c r="Q33" s="14"/>
      <c r="R33" s="14"/>
      <c r="S33" s="14"/>
      <c r="T33" s="14"/>
      <c r="U33" s="14"/>
      <c r="V33" s="14"/>
      <c r="W33" s="14"/>
      <c r="X33" s="16"/>
      <c r="Y33" s="16"/>
      <c r="Z33" s="16"/>
      <c r="AA33" s="16"/>
      <c r="AB33" s="18"/>
      <c r="AC33" s="3"/>
      <c r="AD33" s="3"/>
    </row>
    <row r="34" spans="1:30" ht="15" customHeight="1">
      <c r="A34" s="20" t="s">
        <v>22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6"/>
      <c r="Y34" s="16">
        <v>288400</v>
      </c>
      <c r="Z34" s="16">
        <v>419700</v>
      </c>
      <c r="AA34" s="16">
        <v>413567.3</v>
      </c>
      <c r="AB34" s="17">
        <v>382620.8</v>
      </c>
      <c r="AC34" s="3">
        <v>368571.4</v>
      </c>
      <c r="AD34" s="3"/>
    </row>
    <row r="35" spans="1:30" ht="15" customHeight="1">
      <c r="A35" s="20" t="s">
        <v>23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6"/>
      <c r="Y35" s="16"/>
      <c r="Z35" s="16"/>
      <c r="AA35" s="16"/>
      <c r="AB35" s="18"/>
      <c r="AC35" s="3"/>
      <c r="AD35" s="3"/>
    </row>
    <row r="36" spans="1:30" ht="15" customHeight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6"/>
      <c r="AD36" s="3"/>
    </row>
    <row r="37" spans="1:23" s="2" customFormat="1" ht="15" customHeight="1">
      <c r="A37" s="27" t="s">
        <v>39</v>
      </c>
      <c r="N37" s="28"/>
      <c r="O37" s="28"/>
      <c r="P37" s="28"/>
      <c r="Q37" s="28"/>
      <c r="R37" s="28"/>
      <c r="S37" s="28"/>
      <c r="T37" s="28"/>
      <c r="U37" s="28"/>
      <c r="V37" s="1"/>
      <c r="W37" s="1"/>
    </row>
    <row r="38" spans="1:23" s="2" customFormat="1" ht="15" customHeight="1">
      <c r="A38" s="27" t="s">
        <v>40</v>
      </c>
      <c r="N38" s="28"/>
      <c r="O38" s="28"/>
      <c r="P38" s="28"/>
      <c r="Q38" s="28"/>
      <c r="R38" s="28"/>
      <c r="S38" s="28"/>
      <c r="T38" s="28"/>
      <c r="U38" s="28"/>
      <c r="V38" s="1"/>
      <c r="W38" s="1"/>
    </row>
    <row r="39" spans="1:23" s="2" customFormat="1" ht="15" customHeight="1">
      <c r="A39" s="27" t="s">
        <v>33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8"/>
      <c r="Q39" s="28"/>
      <c r="R39" s="28"/>
      <c r="S39" s="28"/>
      <c r="T39" s="28"/>
      <c r="U39" s="28"/>
      <c r="V39" s="1"/>
      <c r="W39" s="1"/>
    </row>
    <row r="40" ht="15" customHeight="1">
      <c r="A40" s="30" t="s">
        <v>41</v>
      </c>
    </row>
    <row r="41" ht="15" customHeight="1"/>
    <row r="42" ht="15" customHeight="1"/>
    <row r="43" ht="15" customHeight="1"/>
    <row r="44" spans="1:29" ht="15" customHeight="1">
      <c r="A44" s="51" t="s">
        <v>37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</row>
    <row r="45" spans="1:29" ht="15" customHeight="1">
      <c r="A45" s="52" t="s">
        <v>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</row>
    <row r="46" spans="1:13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9" ht="15" customHeight="1">
      <c r="A47" s="4" t="s">
        <v>0</v>
      </c>
      <c r="B47" s="5">
        <v>1980</v>
      </c>
      <c r="C47" s="5">
        <v>1981</v>
      </c>
      <c r="D47" s="5">
        <v>1982</v>
      </c>
      <c r="E47" s="5">
        <v>1983</v>
      </c>
      <c r="F47" s="5">
        <v>1984</v>
      </c>
      <c r="G47" s="5">
        <v>1985</v>
      </c>
      <c r="H47" s="5">
        <v>1986</v>
      </c>
      <c r="I47" s="5">
        <v>1987</v>
      </c>
      <c r="J47" s="5">
        <v>1988</v>
      </c>
      <c r="K47" s="5">
        <v>1989</v>
      </c>
      <c r="L47" s="5">
        <v>1990</v>
      </c>
      <c r="M47" s="5">
        <v>1991</v>
      </c>
      <c r="N47" s="5">
        <v>1992</v>
      </c>
      <c r="O47" s="5">
        <v>1993</v>
      </c>
      <c r="P47" s="5">
        <v>1994</v>
      </c>
      <c r="Q47" s="5">
        <v>1995</v>
      </c>
      <c r="R47" s="5">
        <v>1996</v>
      </c>
      <c r="S47" s="5">
        <v>1997</v>
      </c>
      <c r="T47" s="6">
        <v>1998</v>
      </c>
      <c r="U47" s="5">
        <v>1999</v>
      </c>
      <c r="V47" s="6">
        <v>2000</v>
      </c>
      <c r="W47" s="5">
        <v>2001</v>
      </c>
      <c r="X47" s="6">
        <v>2002</v>
      </c>
      <c r="Y47" s="6">
        <v>2003</v>
      </c>
      <c r="Z47" s="6">
        <v>2004</v>
      </c>
      <c r="AA47" s="6">
        <v>2005</v>
      </c>
      <c r="AB47" s="5">
        <v>2006</v>
      </c>
      <c r="AC47" s="5">
        <v>2007</v>
      </c>
    </row>
    <row r="48" spans="1:22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9" ht="15" customHeight="1">
      <c r="A49" s="8" t="s">
        <v>19</v>
      </c>
      <c r="B49" s="31">
        <f>SUM(B50:B60)</f>
        <v>100</v>
      </c>
      <c r="C49" s="31">
        <f aca="true" t="shared" si="6" ref="C49:AC49">SUM(C50:C60)</f>
        <v>100</v>
      </c>
      <c r="D49" s="31">
        <f t="shared" si="6"/>
        <v>100</v>
      </c>
      <c r="E49" s="31">
        <f t="shared" si="6"/>
        <v>100</v>
      </c>
      <c r="F49" s="31">
        <f t="shared" si="6"/>
        <v>100</v>
      </c>
      <c r="G49" s="31">
        <f t="shared" si="6"/>
        <v>100</v>
      </c>
      <c r="H49" s="31">
        <f t="shared" si="6"/>
        <v>100</v>
      </c>
      <c r="I49" s="31">
        <f t="shared" si="6"/>
        <v>100</v>
      </c>
      <c r="J49" s="31">
        <f t="shared" si="6"/>
        <v>100</v>
      </c>
      <c r="K49" s="31">
        <f t="shared" si="6"/>
        <v>100</v>
      </c>
      <c r="L49" s="31">
        <f t="shared" si="6"/>
        <v>100</v>
      </c>
      <c r="M49" s="31">
        <f t="shared" si="6"/>
        <v>100</v>
      </c>
      <c r="N49" s="31">
        <f t="shared" si="6"/>
        <v>100</v>
      </c>
      <c r="O49" s="31">
        <f t="shared" si="6"/>
        <v>99.99999999999999</v>
      </c>
      <c r="P49" s="31">
        <f t="shared" si="6"/>
        <v>100</v>
      </c>
      <c r="Q49" s="31">
        <f t="shared" si="6"/>
        <v>100.00000000000001</v>
      </c>
      <c r="R49" s="31">
        <f t="shared" si="6"/>
        <v>100.00000000000003</v>
      </c>
      <c r="S49" s="31">
        <f t="shared" si="6"/>
        <v>100</v>
      </c>
      <c r="T49" s="31">
        <f t="shared" si="6"/>
        <v>100</v>
      </c>
      <c r="U49" s="31">
        <f t="shared" si="6"/>
        <v>99.99999999999999</v>
      </c>
      <c r="V49" s="31">
        <f t="shared" si="6"/>
        <v>99.99999999999999</v>
      </c>
      <c r="W49" s="31">
        <f t="shared" si="6"/>
        <v>99.99999999999999</v>
      </c>
      <c r="X49" s="31">
        <f t="shared" si="6"/>
        <v>100</v>
      </c>
      <c r="Y49" s="31">
        <f t="shared" si="6"/>
        <v>99.99999999999999</v>
      </c>
      <c r="Z49" s="31">
        <f t="shared" si="6"/>
        <v>99.99999999999999</v>
      </c>
      <c r="AA49" s="31">
        <f t="shared" si="6"/>
        <v>100.00000000000001</v>
      </c>
      <c r="AB49" s="31">
        <f t="shared" si="6"/>
        <v>100.00000000000001</v>
      </c>
      <c r="AC49" s="31">
        <f t="shared" si="6"/>
        <v>100</v>
      </c>
    </row>
    <row r="50" spans="1:29" ht="15" customHeight="1">
      <c r="A50" s="20" t="s">
        <v>3</v>
      </c>
      <c r="B50" s="32">
        <f aca="true" t="shared" si="7" ref="B50:AC59">B8/B$7*100</f>
        <v>19.11170928667564</v>
      </c>
      <c r="C50" s="32">
        <f t="shared" si="7"/>
        <v>7.935735150925025</v>
      </c>
      <c r="D50" s="32">
        <f t="shared" si="7"/>
        <v>6.616069955452895</v>
      </c>
      <c r="E50" s="32">
        <f t="shared" si="7"/>
        <v>5.639097744360902</v>
      </c>
      <c r="F50" s="32">
        <f t="shared" si="7"/>
        <v>2.2127241092367047</v>
      </c>
      <c r="G50" s="32">
        <f t="shared" si="7"/>
        <v>2.215833581947872</v>
      </c>
      <c r="H50" s="32">
        <f t="shared" si="7"/>
        <v>2.8993235419586814</v>
      </c>
      <c r="I50" s="32">
        <f t="shared" si="7"/>
        <v>2.585683518983621</v>
      </c>
      <c r="J50" s="32">
        <f t="shared" si="7"/>
        <v>2.428213148476907</v>
      </c>
      <c r="K50" s="32">
        <f t="shared" si="7"/>
        <v>2.505229097277033</v>
      </c>
      <c r="L50" s="32">
        <f t="shared" si="7"/>
        <v>3.7935193214324867</v>
      </c>
      <c r="M50" s="32">
        <f t="shared" si="7"/>
        <v>5.387801642328698</v>
      </c>
      <c r="N50" s="32">
        <f t="shared" si="7"/>
        <v>3.5310426097729706</v>
      </c>
      <c r="O50" s="32">
        <f t="shared" si="7"/>
        <v>2.859991919815007</v>
      </c>
      <c r="P50" s="32">
        <f t="shared" si="7"/>
        <v>2.576612764573064</v>
      </c>
      <c r="Q50" s="32">
        <f t="shared" si="7"/>
        <v>4.907850674342628</v>
      </c>
      <c r="R50" s="32">
        <f t="shared" si="7"/>
        <v>2.6316964217719976</v>
      </c>
      <c r="S50" s="32">
        <f t="shared" si="7"/>
        <v>2.321203096230291</v>
      </c>
      <c r="T50" s="32">
        <f t="shared" si="7"/>
        <v>2.0904954264593396</v>
      </c>
      <c r="U50" s="32">
        <f t="shared" si="7"/>
        <v>1.9784336281511952</v>
      </c>
      <c r="V50" s="32">
        <f t="shared" si="7"/>
        <v>1.8465599854869854</v>
      </c>
      <c r="W50" s="32">
        <f t="shared" si="7"/>
        <v>1.675017884300219</v>
      </c>
      <c r="X50" s="32">
        <f t="shared" si="7"/>
        <v>1.6667624266999166</v>
      </c>
      <c r="Y50" s="32">
        <f t="shared" si="7"/>
        <v>1.5984052126635853</v>
      </c>
      <c r="Z50" s="32">
        <f t="shared" si="7"/>
        <v>1.2242792406177874</v>
      </c>
      <c r="AA50" s="32">
        <f t="shared" si="7"/>
        <v>1.8472568115197558</v>
      </c>
      <c r="AB50" s="32">
        <f t="shared" si="7"/>
        <v>1.8833152245544358</v>
      </c>
      <c r="AC50" s="32">
        <f t="shared" si="7"/>
        <v>2.0446563877375272</v>
      </c>
    </row>
    <row r="51" spans="1:29" ht="15" customHeight="1">
      <c r="A51" s="20" t="s">
        <v>4</v>
      </c>
      <c r="B51" s="32">
        <f t="shared" si="7"/>
        <v>3.275011215791835</v>
      </c>
      <c r="C51" s="32">
        <f t="shared" si="7"/>
        <v>2.190847127555988</v>
      </c>
      <c r="D51" s="32">
        <f t="shared" si="7"/>
        <v>4.042237254578453</v>
      </c>
      <c r="E51" s="32">
        <f t="shared" si="7"/>
        <v>1.9423558897243107</v>
      </c>
      <c r="F51" s="32">
        <f t="shared" si="7"/>
        <v>2.477494515470157</v>
      </c>
      <c r="G51" s="32">
        <f t="shared" si="7"/>
        <v>2.3053348159800384</v>
      </c>
      <c r="H51" s="32">
        <f t="shared" si="7"/>
        <v>2.879517338046194</v>
      </c>
      <c r="I51" s="32">
        <f t="shared" si="7"/>
        <v>2.2214127315835555</v>
      </c>
      <c r="J51" s="32">
        <f t="shared" si="7"/>
        <v>2.204469242257728</v>
      </c>
      <c r="K51" s="32">
        <f t="shared" si="7"/>
        <v>1.837554173064179</v>
      </c>
      <c r="L51" s="32">
        <f t="shared" si="7"/>
        <v>1.9876273726107772</v>
      </c>
      <c r="M51" s="32">
        <f t="shared" si="7"/>
        <v>3.0898971607855286</v>
      </c>
      <c r="N51" s="32">
        <f t="shared" si="7"/>
        <v>1.6926593559214145</v>
      </c>
      <c r="O51" s="32">
        <f t="shared" si="7"/>
        <v>1.2088952716460204</v>
      </c>
      <c r="P51" s="32">
        <f t="shared" si="7"/>
        <v>1.010819963061029</v>
      </c>
      <c r="Q51" s="32">
        <f t="shared" si="7"/>
        <v>1.8682356584529367</v>
      </c>
      <c r="R51" s="32">
        <f t="shared" si="7"/>
        <v>0.8488555073244345</v>
      </c>
      <c r="S51" s="32">
        <f t="shared" si="7"/>
        <v>0.8646726852601041</v>
      </c>
      <c r="T51" s="32">
        <f t="shared" si="7"/>
        <v>0.596751147872254</v>
      </c>
      <c r="U51" s="32">
        <f t="shared" si="7"/>
        <v>0.7511362248717876</v>
      </c>
      <c r="V51" s="32">
        <f t="shared" si="7"/>
        <v>0.6829968443302226</v>
      </c>
      <c r="W51" s="32">
        <f t="shared" si="7"/>
        <v>0.5141513563051622</v>
      </c>
      <c r="X51" s="32">
        <f t="shared" si="7"/>
        <v>0.49904051571113045</v>
      </c>
      <c r="Y51" s="32">
        <f t="shared" si="7"/>
        <v>0.571999554314545</v>
      </c>
      <c r="Z51" s="32">
        <f t="shared" si="7"/>
        <v>0.4460414378276937</v>
      </c>
      <c r="AA51" s="32">
        <f t="shared" si="7"/>
        <v>0.6436048357486316</v>
      </c>
      <c r="AB51" s="32">
        <f t="shared" si="7"/>
        <v>0.7686078587364225</v>
      </c>
      <c r="AC51" s="32">
        <f t="shared" si="7"/>
        <v>0.7639441330384509</v>
      </c>
    </row>
    <row r="52" spans="1:29" ht="15" customHeight="1">
      <c r="A52" s="20" t="s">
        <v>5</v>
      </c>
      <c r="B52" s="32">
        <f t="shared" si="7"/>
        <v>3.54419021982952</v>
      </c>
      <c r="C52" s="32">
        <f t="shared" si="7"/>
        <v>4.113924050632911</v>
      </c>
      <c r="D52" s="32">
        <f t="shared" si="7"/>
        <v>5.345652532585382</v>
      </c>
      <c r="E52" s="32">
        <f t="shared" si="7"/>
        <v>5.374547479810637</v>
      </c>
      <c r="F52" s="32">
        <f t="shared" si="7"/>
        <v>4.410318480974356</v>
      </c>
      <c r="G52" s="32">
        <f t="shared" si="7"/>
        <v>3.908220552737924</v>
      </c>
      <c r="H52" s="32">
        <f t="shared" si="7"/>
        <v>4.726064964348833</v>
      </c>
      <c r="I52" s="32">
        <f t="shared" si="7"/>
        <v>3.4854962710174657</v>
      </c>
      <c r="J52" s="32">
        <f t="shared" si="7"/>
        <v>3.1639755403387158</v>
      </c>
      <c r="K52" s="32">
        <f t="shared" si="7"/>
        <v>0.9573587616270094</v>
      </c>
      <c r="L52" s="32">
        <f t="shared" si="7"/>
        <v>3.5235741078518337</v>
      </c>
      <c r="M52" s="32">
        <f t="shared" si="7"/>
        <v>5.74427702676531</v>
      </c>
      <c r="N52" s="32">
        <f t="shared" si="7"/>
        <v>3.8533712460971508</v>
      </c>
      <c r="O52" s="32">
        <f t="shared" si="7"/>
        <v>2.07610955959779</v>
      </c>
      <c r="P52" s="32">
        <f t="shared" si="7"/>
        <v>0.8331514860408075</v>
      </c>
      <c r="Q52" s="32">
        <f t="shared" si="7"/>
        <v>3.1088564644938996</v>
      </c>
      <c r="R52" s="32">
        <f t="shared" si="7"/>
        <v>1.2517378094634357</v>
      </c>
      <c r="S52" s="32">
        <f t="shared" si="7"/>
        <v>0.9324879289788859</v>
      </c>
      <c r="T52" s="32">
        <f t="shared" si="7"/>
        <v>0.6082602104898878</v>
      </c>
      <c r="U52" s="32">
        <f t="shared" si="7"/>
        <v>0.6640188940654669</v>
      </c>
      <c r="V52" s="32">
        <f t="shared" si="7"/>
        <v>0.2654153062308999</v>
      </c>
      <c r="W52" s="32">
        <f t="shared" si="7"/>
        <v>0.1915348604196289</v>
      </c>
      <c r="X52" s="32">
        <f t="shared" si="7"/>
        <v>0.15575167621996208</v>
      </c>
      <c r="Y52" s="32">
        <f t="shared" si="7"/>
        <v>0.14251147293178598</v>
      </c>
      <c r="Z52" s="32">
        <f t="shared" si="7"/>
        <v>0.17966175561554162</v>
      </c>
      <c r="AA52" s="32">
        <f t="shared" si="7"/>
        <v>0.2770834948753604</v>
      </c>
      <c r="AB52" s="32">
        <f t="shared" si="7"/>
        <v>0.3231573015894735</v>
      </c>
      <c r="AC52" s="32">
        <f t="shared" si="7"/>
        <v>0.3149921140700391</v>
      </c>
    </row>
    <row r="53" spans="1:29" ht="15" customHeight="1">
      <c r="A53" s="20" t="s">
        <v>6</v>
      </c>
      <c r="B53" s="32">
        <f t="shared" si="7"/>
        <v>9.107222969941677</v>
      </c>
      <c r="C53" s="32">
        <f t="shared" si="7"/>
        <v>4.868549172346641</v>
      </c>
      <c r="D53" s="32">
        <f t="shared" si="7"/>
        <v>6.929549579277347</v>
      </c>
      <c r="E53" s="32">
        <f t="shared" si="7"/>
        <v>2.318295739348371</v>
      </c>
      <c r="F53" s="32">
        <f t="shared" si="7"/>
        <v>3.5327937060292003</v>
      </c>
      <c r="G53" s="32">
        <f t="shared" si="7"/>
        <v>5.744351929700849</v>
      </c>
      <c r="H53" s="32">
        <f t="shared" si="7"/>
        <v>8.583704064842465</v>
      </c>
      <c r="I53" s="32">
        <f t="shared" si="7"/>
        <v>1.5248247346255361</v>
      </c>
      <c r="J53" s="32">
        <f t="shared" si="7"/>
        <v>1.1979034576041931</v>
      </c>
      <c r="K53" s="32">
        <f t="shared" si="7"/>
        <v>3.347658006968294</v>
      </c>
      <c r="L53" s="32">
        <f t="shared" si="7"/>
        <v>7.859807898680009</v>
      </c>
      <c r="M53" s="32">
        <f t="shared" si="7"/>
        <v>4.548722740829686</v>
      </c>
      <c r="N53" s="32">
        <f t="shared" si="7"/>
        <v>27.089914801497223</v>
      </c>
      <c r="O53" s="32">
        <f t="shared" si="7"/>
        <v>4.85357275098171</v>
      </c>
      <c r="P53" s="32">
        <f t="shared" si="7"/>
        <v>57.937848579920406</v>
      </c>
      <c r="Q53" s="32">
        <f t="shared" si="7"/>
        <v>4.276415033018182</v>
      </c>
      <c r="R53" s="32">
        <f t="shared" si="7"/>
        <v>2.4561025806745835</v>
      </c>
      <c r="S53" s="32">
        <f t="shared" si="7"/>
        <v>0.24430257823378024</v>
      </c>
      <c r="T53" s="32">
        <f t="shared" si="7"/>
        <v>0.3302133307038691</v>
      </c>
      <c r="U53" s="32">
        <f t="shared" si="7"/>
        <v>0.25501105584619704</v>
      </c>
      <c r="V53" s="32">
        <f t="shared" si="7"/>
        <v>0.1928404987923958</v>
      </c>
      <c r="W53" s="32">
        <f t="shared" si="7"/>
        <v>0.2090626149969064</v>
      </c>
      <c r="X53" s="32">
        <f t="shared" si="7"/>
        <v>0.19580574178795973</v>
      </c>
      <c r="Y53" s="32">
        <f t="shared" si="7"/>
        <v>0.31938924036355576</v>
      </c>
      <c r="Z53" s="32">
        <f t="shared" si="7"/>
        <v>0.11117682897001338</v>
      </c>
      <c r="AA53" s="32">
        <f t="shared" si="7"/>
        <v>0.35907103840608423</v>
      </c>
      <c r="AB53" s="32">
        <f t="shared" si="7"/>
        <v>0.34019392584655206</v>
      </c>
      <c r="AC53" s="32">
        <f t="shared" si="7"/>
        <v>0.4400387937350805</v>
      </c>
    </row>
    <row r="54" spans="1:29" ht="15" customHeight="1">
      <c r="A54" s="20" t="s">
        <v>7</v>
      </c>
      <c r="B54" s="32">
        <f t="shared" si="7"/>
        <v>0</v>
      </c>
      <c r="C54" s="32">
        <f t="shared" si="7"/>
        <v>0</v>
      </c>
      <c r="D54" s="32">
        <f t="shared" si="7"/>
        <v>0</v>
      </c>
      <c r="E54" s="32">
        <f t="shared" si="7"/>
        <v>0</v>
      </c>
      <c r="F54" s="32">
        <f t="shared" si="7"/>
        <v>0</v>
      </c>
      <c r="G54" s="32">
        <f t="shared" si="7"/>
        <v>0</v>
      </c>
      <c r="H54" s="32">
        <f t="shared" si="7"/>
        <v>0</v>
      </c>
      <c r="I54" s="32">
        <f t="shared" si="7"/>
        <v>0</v>
      </c>
      <c r="J54" s="32">
        <f t="shared" si="7"/>
        <v>0</v>
      </c>
      <c r="K54" s="32">
        <f t="shared" si="7"/>
        <v>0</v>
      </c>
      <c r="L54" s="32">
        <f t="shared" si="7"/>
        <v>0</v>
      </c>
      <c r="M54" s="32">
        <f t="shared" si="7"/>
        <v>0</v>
      </c>
      <c r="N54" s="32">
        <f t="shared" si="7"/>
        <v>0</v>
      </c>
      <c r="O54" s="32">
        <f t="shared" si="7"/>
        <v>0</v>
      </c>
      <c r="P54" s="32">
        <f t="shared" si="7"/>
        <v>0</v>
      </c>
      <c r="Q54" s="32">
        <f t="shared" si="7"/>
        <v>0</v>
      </c>
      <c r="R54" s="32">
        <f t="shared" si="7"/>
        <v>0.2439984308187857</v>
      </c>
      <c r="S54" s="32">
        <f t="shared" si="7"/>
        <v>0.08521825334356396</v>
      </c>
      <c r="T54" s="32">
        <f t="shared" si="7"/>
        <v>0.04830164921481413</v>
      </c>
      <c r="U54" s="32">
        <f t="shared" si="7"/>
        <v>0</v>
      </c>
      <c r="V54" s="32">
        <f t="shared" si="7"/>
        <v>0</v>
      </c>
      <c r="W54" s="32">
        <f t="shared" si="7"/>
        <v>0</v>
      </c>
      <c r="X54" s="32">
        <f t="shared" si="7"/>
        <v>0</v>
      </c>
      <c r="Y54" s="32">
        <f t="shared" si="7"/>
        <v>0</v>
      </c>
      <c r="Z54" s="32">
        <f t="shared" si="7"/>
        <v>0</v>
      </c>
      <c r="AA54" s="32">
        <f t="shared" si="7"/>
        <v>0</v>
      </c>
      <c r="AB54" s="32">
        <f t="shared" si="7"/>
        <v>0</v>
      </c>
      <c r="AC54" s="32">
        <f t="shared" si="7"/>
        <v>0</v>
      </c>
    </row>
    <row r="55" spans="1:29" ht="15" customHeight="1">
      <c r="A55" s="20" t="s">
        <v>15</v>
      </c>
      <c r="B55" s="32">
        <f t="shared" si="7"/>
        <v>62.628981606101384</v>
      </c>
      <c r="C55" s="32">
        <f t="shared" si="7"/>
        <v>54.74683544303798</v>
      </c>
      <c r="D55" s="32">
        <f t="shared" si="7"/>
        <v>50.5197162184458</v>
      </c>
      <c r="E55" s="32">
        <f t="shared" si="7"/>
        <v>50.72403230297967</v>
      </c>
      <c r="F55" s="32">
        <f t="shared" si="7"/>
        <v>54.95877146531508</v>
      </c>
      <c r="G55" s="32">
        <f t="shared" si="7"/>
        <v>56.38306528165767</v>
      </c>
      <c r="H55" s="32">
        <f t="shared" si="7"/>
        <v>52.15278200987263</v>
      </c>
      <c r="I55" s="32">
        <f t="shared" si="7"/>
        <v>50.77423519111435</v>
      </c>
      <c r="J55" s="32">
        <f t="shared" si="7"/>
        <v>51.81024036971286</v>
      </c>
      <c r="K55" s="32">
        <f t="shared" si="7"/>
        <v>43.90320343945612</v>
      </c>
      <c r="L55" s="32">
        <f t="shared" si="7"/>
        <v>57.28652732510042</v>
      </c>
      <c r="M55" s="32">
        <f t="shared" si="7"/>
        <v>58.79314017895185</v>
      </c>
      <c r="N55" s="32">
        <f t="shared" si="7"/>
        <v>31.84109256097914</v>
      </c>
      <c r="O55" s="32">
        <f t="shared" si="7"/>
        <v>30.19250277706159</v>
      </c>
      <c r="P55" s="32">
        <f t="shared" si="7"/>
        <v>34.39535275003245</v>
      </c>
      <c r="Q55" s="32">
        <f t="shared" si="7"/>
        <v>68.00035463545386</v>
      </c>
      <c r="R55" s="32">
        <f t="shared" si="7"/>
        <v>34.05457434491276</v>
      </c>
      <c r="S55" s="32">
        <f t="shared" si="7"/>
        <v>35.46060939411902</v>
      </c>
      <c r="T55" s="32">
        <f t="shared" si="7"/>
        <v>29.390404693426913</v>
      </c>
      <c r="U55" s="32">
        <f t="shared" si="7"/>
        <v>26.264589206532456</v>
      </c>
      <c r="V55" s="32">
        <f t="shared" si="7"/>
        <v>26.73153693985314</v>
      </c>
      <c r="W55" s="32">
        <f t="shared" si="7"/>
        <v>24.254976664065882</v>
      </c>
      <c r="X55" s="32">
        <f t="shared" si="7"/>
        <v>24.604114464755554</v>
      </c>
      <c r="Y55" s="32">
        <f t="shared" si="7"/>
        <v>23.15094448972973</v>
      </c>
      <c r="Z55" s="32">
        <f t="shared" si="7"/>
        <v>21.253452040539518</v>
      </c>
      <c r="AA55" s="32">
        <f t="shared" si="7"/>
        <v>24.4422466064839</v>
      </c>
      <c r="AB55" s="32">
        <f t="shared" si="7"/>
        <v>23.106874989718058</v>
      </c>
      <c r="AC55" s="32">
        <f t="shared" si="7"/>
        <v>23.23924415346548</v>
      </c>
    </row>
    <row r="56" spans="1:29" ht="15" customHeight="1">
      <c r="A56" s="20" t="s">
        <v>8</v>
      </c>
      <c r="B56" s="32">
        <f t="shared" si="7"/>
        <v>0</v>
      </c>
      <c r="C56" s="32">
        <f t="shared" si="7"/>
        <v>0</v>
      </c>
      <c r="D56" s="32">
        <f t="shared" si="7"/>
        <v>0</v>
      </c>
      <c r="E56" s="32">
        <f t="shared" si="7"/>
        <v>0</v>
      </c>
      <c r="F56" s="32">
        <f t="shared" si="7"/>
        <v>0</v>
      </c>
      <c r="G56" s="32">
        <f t="shared" si="7"/>
        <v>0</v>
      </c>
      <c r="H56" s="32">
        <f t="shared" si="7"/>
        <v>0</v>
      </c>
      <c r="I56" s="32">
        <f t="shared" si="7"/>
        <v>7.06557513244758</v>
      </c>
      <c r="J56" s="32">
        <f t="shared" si="7"/>
        <v>4.863189336940287</v>
      </c>
      <c r="K56" s="32">
        <f t="shared" si="7"/>
        <v>15.818083997379937</v>
      </c>
      <c r="L56" s="32">
        <f t="shared" si="7"/>
        <v>9.911391521892972</v>
      </c>
      <c r="M56" s="32">
        <f t="shared" si="7"/>
        <v>17.692557229732348</v>
      </c>
      <c r="N56" s="32">
        <f t="shared" si="7"/>
        <v>28.697717606024657</v>
      </c>
      <c r="O56" s="32">
        <f t="shared" si="7"/>
        <v>55.887450894402576</v>
      </c>
      <c r="P56" s="32">
        <f t="shared" si="7"/>
        <v>0.4418221268732107</v>
      </c>
      <c r="Q56" s="32">
        <f t="shared" si="7"/>
        <v>1.7527129819228777</v>
      </c>
      <c r="R56" s="32">
        <f t="shared" si="7"/>
        <v>2.6451060355512332</v>
      </c>
      <c r="S56" s="32">
        <f t="shared" si="7"/>
        <v>0.013811038798124944</v>
      </c>
      <c r="T56" s="32">
        <f t="shared" si="7"/>
        <v>1.3288049177961165</v>
      </c>
      <c r="U56" s="32">
        <f t="shared" si="7"/>
        <v>0</v>
      </c>
      <c r="V56" s="32">
        <f t="shared" si="7"/>
        <v>0</v>
      </c>
      <c r="W56" s="32">
        <f t="shared" si="7"/>
        <v>0</v>
      </c>
      <c r="X56" s="32">
        <f t="shared" si="7"/>
        <v>0.3621364002789178</v>
      </c>
      <c r="Y56" s="32">
        <f t="shared" si="7"/>
        <v>0.11749320211548288</v>
      </c>
      <c r="Z56" s="32">
        <f t="shared" si="7"/>
        <v>0.049362512062685944</v>
      </c>
      <c r="AA56" s="32">
        <f t="shared" si="7"/>
        <v>0</v>
      </c>
      <c r="AB56" s="32">
        <f t="shared" si="7"/>
        <v>8.064597471865314</v>
      </c>
      <c r="AC56" s="32">
        <f t="shared" si="7"/>
        <v>1.4925755592420364</v>
      </c>
    </row>
    <row r="57" spans="1:29" ht="15" customHeight="1">
      <c r="A57" s="20" t="s">
        <v>9</v>
      </c>
      <c r="B57" s="32">
        <f t="shared" si="7"/>
        <v>0</v>
      </c>
      <c r="C57" s="32">
        <f t="shared" si="7"/>
        <v>26.144109055501463</v>
      </c>
      <c r="D57" s="32">
        <f t="shared" si="7"/>
        <v>26.54677445966012</v>
      </c>
      <c r="E57" s="32">
        <f t="shared" si="7"/>
        <v>0</v>
      </c>
      <c r="F57" s="32">
        <f t="shared" si="7"/>
        <v>0</v>
      </c>
      <c r="G57" s="32">
        <f t="shared" si="7"/>
        <v>0</v>
      </c>
      <c r="H57" s="32">
        <f t="shared" si="7"/>
        <v>0</v>
      </c>
      <c r="I57" s="32">
        <f t="shared" si="7"/>
        <v>0</v>
      </c>
      <c r="J57" s="32">
        <f t="shared" si="7"/>
        <v>0</v>
      </c>
      <c r="K57" s="32">
        <f t="shared" si="7"/>
        <v>0</v>
      </c>
      <c r="L57" s="32">
        <f t="shared" si="7"/>
        <v>0</v>
      </c>
      <c r="M57" s="32">
        <f t="shared" si="7"/>
        <v>0</v>
      </c>
      <c r="N57" s="32">
        <f t="shared" si="7"/>
        <v>3.294201819707447</v>
      </c>
      <c r="O57" s="32">
        <f t="shared" si="7"/>
        <v>2.921476826495296</v>
      </c>
      <c r="P57" s="32">
        <f t="shared" si="7"/>
        <v>2.804392329499036</v>
      </c>
      <c r="Q57" s="32">
        <f t="shared" si="7"/>
        <v>0</v>
      </c>
      <c r="R57" s="32">
        <f t="shared" si="7"/>
        <v>0</v>
      </c>
      <c r="S57" s="32">
        <f t="shared" si="7"/>
        <v>0</v>
      </c>
      <c r="T57" s="32">
        <f t="shared" si="7"/>
        <v>0</v>
      </c>
      <c r="U57" s="32">
        <f t="shared" si="7"/>
        <v>0</v>
      </c>
      <c r="V57" s="32">
        <f t="shared" si="7"/>
        <v>0</v>
      </c>
      <c r="W57" s="32">
        <f t="shared" si="7"/>
        <v>0</v>
      </c>
      <c r="X57" s="32">
        <f t="shared" si="7"/>
        <v>0</v>
      </c>
      <c r="Y57" s="32">
        <f t="shared" si="7"/>
        <v>0</v>
      </c>
      <c r="Z57" s="32">
        <f t="shared" si="7"/>
        <v>0</v>
      </c>
      <c r="AA57" s="32">
        <f t="shared" si="7"/>
        <v>0</v>
      </c>
      <c r="AB57" s="32">
        <f t="shared" si="7"/>
        <v>0</v>
      </c>
      <c r="AC57" s="32">
        <f t="shared" si="7"/>
        <v>0</v>
      </c>
    </row>
    <row r="58" spans="1:29" ht="15" customHeight="1">
      <c r="A58" s="20" t="s">
        <v>10</v>
      </c>
      <c r="B58" s="32">
        <f t="shared" si="7"/>
        <v>0</v>
      </c>
      <c r="C58" s="32">
        <f t="shared" si="7"/>
        <v>0</v>
      </c>
      <c r="D58" s="32">
        <f t="shared" si="7"/>
        <v>0</v>
      </c>
      <c r="E58" s="32">
        <f t="shared" si="7"/>
        <v>0</v>
      </c>
      <c r="F58" s="32">
        <f t="shared" si="7"/>
        <v>0</v>
      </c>
      <c r="G58" s="32">
        <f t="shared" si="7"/>
        <v>0</v>
      </c>
      <c r="H58" s="32">
        <f t="shared" si="7"/>
        <v>0</v>
      </c>
      <c r="I58" s="32">
        <f t="shared" si="7"/>
        <v>0</v>
      </c>
      <c r="J58" s="32">
        <f t="shared" si="7"/>
        <v>0</v>
      </c>
      <c r="K58" s="32">
        <f t="shared" si="7"/>
        <v>0</v>
      </c>
      <c r="L58" s="32">
        <f t="shared" si="7"/>
        <v>0</v>
      </c>
      <c r="M58" s="32">
        <f t="shared" si="7"/>
        <v>0</v>
      </c>
      <c r="N58" s="32">
        <f t="shared" si="7"/>
        <v>0</v>
      </c>
      <c r="O58" s="32">
        <f t="shared" si="7"/>
        <v>0</v>
      </c>
      <c r="P58" s="32">
        <f t="shared" si="7"/>
        <v>0</v>
      </c>
      <c r="Q58" s="32">
        <f t="shared" si="7"/>
        <v>16.085574552315624</v>
      </c>
      <c r="R58" s="32">
        <f t="shared" si="7"/>
        <v>55.86792886948279</v>
      </c>
      <c r="S58" s="32">
        <f t="shared" si="7"/>
        <v>60.077695025036235</v>
      </c>
      <c r="T58" s="32">
        <f t="shared" si="7"/>
        <v>65.6067686240368</v>
      </c>
      <c r="U58" s="32">
        <f t="shared" si="7"/>
        <v>70.06300840938493</v>
      </c>
      <c r="V58" s="32">
        <f t="shared" si="7"/>
        <v>70.16335798281335</v>
      </c>
      <c r="W58" s="32">
        <f t="shared" si="7"/>
        <v>70.99247321505187</v>
      </c>
      <c r="X58" s="32">
        <f t="shared" si="7"/>
        <v>72.51431660851341</v>
      </c>
      <c r="Y58" s="32">
        <f t="shared" si="7"/>
        <v>68.91257163660889</v>
      </c>
      <c r="Z58" s="32">
        <f t="shared" si="7"/>
        <v>68.98477766857742</v>
      </c>
      <c r="AA58" s="32">
        <f t="shared" si="7"/>
        <v>69.4286336729311</v>
      </c>
      <c r="AB58" s="32">
        <f t="shared" si="7"/>
        <v>65.50449331723075</v>
      </c>
      <c r="AC58" s="32">
        <f t="shared" si="7"/>
        <v>71.69706563744793</v>
      </c>
    </row>
    <row r="59" spans="1:29" ht="15" customHeight="1">
      <c r="A59" s="20" t="s">
        <v>11</v>
      </c>
      <c r="B59" s="32">
        <f t="shared" si="7"/>
        <v>2.332884701659937</v>
      </c>
      <c r="C59" s="32">
        <f t="shared" si="7"/>
        <v>0</v>
      </c>
      <c r="D59" s="32">
        <f t="shared" si="7"/>
        <v>0</v>
      </c>
      <c r="E59" s="32">
        <f aca="true" t="shared" si="8" ref="C59:AC60">E17/E$7*100</f>
        <v>34.001670843776104</v>
      </c>
      <c r="F59" s="32">
        <f t="shared" si="8"/>
        <v>32.4078977229745</v>
      </c>
      <c r="G59" s="32">
        <f t="shared" si="8"/>
        <v>29.443193837975645</v>
      </c>
      <c r="H59" s="32">
        <f t="shared" si="8"/>
        <v>28.758608080931197</v>
      </c>
      <c r="I59" s="32">
        <f t="shared" si="8"/>
        <v>32.342772420227895</v>
      </c>
      <c r="J59" s="32">
        <f t="shared" si="8"/>
        <v>34.332008904669316</v>
      </c>
      <c r="K59" s="32">
        <f t="shared" si="8"/>
        <v>0</v>
      </c>
      <c r="L59" s="32">
        <f t="shared" si="8"/>
        <v>0</v>
      </c>
      <c r="M59" s="32">
        <f t="shared" si="8"/>
        <v>0</v>
      </c>
      <c r="N59" s="32">
        <f t="shared" si="8"/>
        <v>0</v>
      </c>
      <c r="O59" s="32">
        <f t="shared" si="8"/>
        <v>0</v>
      </c>
      <c r="P59" s="32">
        <f t="shared" si="8"/>
        <v>0</v>
      </c>
      <c r="Q59" s="32">
        <f t="shared" si="8"/>
        <v>0</v>
      </c>
      <c r="R59" s="32">
        <f t="shared" si="8"/>
        <v>0</v>
      </c>
      <c r="S59" s="32">
        <f t="shared" si="8"/>
        <v>0</v>
      </c>
      <c r="T59" s="32">
        <f t="shared" si="8"/>
        <v>0</v>
      </c>
      <c r="U59" s="32">
        <f t="shared" si="8"/>
        <v>0.02380258114794905</v>
      </c>
      <c r="V59" s="32">
        <f t="shared" si="8"/>
        <v>0.11729244249299685</v>
      </c>
      <c r="W59" s="32">
        <f t="shared" si="8"/>
        <v>1.657057316854083</v>
      </c>
      <c r="X59" s="32">
        <f t="shared" si="8"/>
        <v>0.0020721660331458856</v>
      </c>
      <c r="Y59" s="32">
        <f t="shared" si="8"/>
        <v>5.1866851912724155</v>
      </c>
      <c r="Z59" s="32">
        <f t="shared" si="8"/>
        <v>7.751248515789333</v>
      </c>
      <c r="AA59" s="32">
        <f t="shared" si="8"/>
        <v>3.002103540035173</v>
      </c>
      <c r="AB59" s="32">
        <f t="shared" si="8"/>
        <v>0.00875991045899846</v>
      </c>
      <c r="AC59" s="32">
        <f t="shared" si="8"/>
        <v>0.00748322126344438</v>
      </c>
    </row>
    <row r="60" spans="1:30" ht="15" customHeight="1">
      <c r="A60" s="20" t="s">
        <v>12</v>
      </c>
      <c r="B60" s="32">
        <f>B18/B$7*100</f>
        <v>0</v>
      </c>
      <c r="C60" s="32">
        <f t="shared" si="8"/>
        <v>0</v>
      </c>
      <c r="D60" s="32">
        <f t="shared" si="8"/>
        <v>0</v>
      </c>
      <c r="E60" s="32">
        <f t="shared" si="8"/>
        <v>0</v>
      </c>
      <c r="F60" s="32">
        <f t="shared" si="8"/>
        <v>0</v>
      </c>
      <c r="G60" s="32">
        <f t="shared" si="8"/>
        <v>0</v>
      </c>
      <c r="H60" s="32">
        <f t="shared" si="8"/>
        <v>0</v>
      </c>
      <c r="I60" s="32">
        <f t="shared" si="8"/>
        <v>0</v>
      </c>
      <c r="J60" s="32">
        <f t="shared" si="8"/>
        <v>0</v>
      </c>
      <c r="K60" s="32">
        <f t="shared" si="8"/>
        <v>31.630912524227426</v>
      </c>
      <c r="L60" s="32">
        <f t="shared" si="8"/>
        <v>15.6375524524315</v>
      </c>
      <c r="M60" s="32">
        <f t="shared" si="8"/>
        <v>4.743604020606576</v>
      </c>
      <c r="N60" s="32">
        <f t="shared" si="8"/>
        <v>0</v>
      </c>
      <c r="O60" s="32">
        <f t="shared" si="8"/>
        <v>0</v>
      </c>
      <c r="P60" s="32">
        <f t="shared" si="8"/>
        <v>0</v>
      </c>
      <c r="Q60" s="32">
        <f t="shared" si="8"/>
        <v>0</v>
      </c>
      <c r="R60" s="32">
        <f t="shared" si="8"/>
        <v>0</v>
      </c>
      <c r="S60" s="32">
        <f t="shared" si="8"/>
        <v>0</v>
      </c>
      <c r="T60" s="32">
        <f t="shared" si="8"/>
        <v>0</v>
      </c>
      <c r="U60" s="32">
        <f t="shared" si="8"/>
        <v>0</v>
      </c>
      <c r="V60" s="32">
        <f t="shared" si="8"/>
        <v>0</v>
      </c>
      <c r="W60" s="32">
        <f>W18/W$7*100</f>
        <v>0.5057260880062439</v>
      </c>
      <c r="X60" s="32">
        <f>X18/X$7*100</f>
        <v>0</v>
      </c>
      <c r="Y60" s="32">
        <f>Y18/Y$7*100</f>
        <v>0</v>
      </c>
      <c r="Z60" s="32">
        <f>Z18/Z$7*100</f>
        <v>0</v>
      </c>
      <c r="AA60" s="32">
        <f>AA18/AA$7*100</f>
        <v>0</v>
      </c>
      <c r="AB60" s="32">
        <f t="shared" si="8"/>
        <v>0</v>
      </c>
      <c r="AC60" s="32">
        <f t="shared" si="8"/>
        <v>0</v>
      </c>
      <c r="AD60" s="1" t="s">
        <v>35</v>
      </c>
    </row>
    <row r="61" spans="1:28" ht="15" customHeight="1">
      <c r="A61" s="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4"/>
    </row>
    <row r="62" spans="1:29" ht="15" customHeight="1">
      <c r="A62" s="8" t="s">
        <v>20</v>
      </c>
      <c r="B62" s="31">
        <f>SUM(B63:B75)</f>
        <v>100</v>
      </c>
      <c r="C62" s="31">
        <f aca="true" t="shared" si="9" ref="C62:S62">SUM(C63:C75)</f>
        <v>100</v>
      </c>
      <c r="D62" s="31">
        <f t="shared" si="9"/>
        <v>100</v>
      </c>
      <c r="E62" s="31">
        <f t="shared" si="9"/>
        <v>100.00000000000001</v>
      </c>
      <c r="F62" s="31">
        <f t="shared" si="9"/>
        <v>100</v>
      </c>
      <c r="G62" s="31">
        <f t="shared" si="9"/>
        <v>100</v>
      </c>
      <c r="H62" s="31">
        <f t="shared" si="9"/>
        <v>100</v>
      </c>
      <c r="I62" s="31">
        <f t="shared" si="9"/>
        <v>100</v>
      </c>
      <c r="J62" s="31">
        <f t="shared" si="9"/>
        <v>100</v>
      </c>
      <c r="K62" s="31">
        <f t="shared" si="9"/>
        <v>100</v>
      </c>
      <c r="L62" s="31">
        <f t="shared" si="9"/>
        <v>100</v>
      </c>
      <c r="M62" s="31">
        <f t="shared" si="9"/>
        <v>99.99999999999999</v>
      </c>
      <c r="N62" s="31">
        <f t="shared" si="9"/>
        <v>100</v>
      </c>
      <c r="O62" s="31">
        <f t="shared" si="9"/>
        <v>99.99999999999999</v>
      </c>
      <c r="P62" s="31">
        <f t="shared" si="9"/>
        <v>99.99999999999999</v>
      </c>
      <c r="Q62" s="31">
        <f t="shared" si="9"/>
        <v>100</v>
      </c>
      <c r="R62" s="31">
        <f t="shared" si="9"/>
        <v>100</v>
      </c>
      <c r="S62" s="31">
        <f t="shared" si="9"/>
        <v>100.00000000000001</v>
      </c>
      <c r="T62" s="31">
        <f>SUM(T63:T77)</f>
        <v>100</v>
      </c>
      <c r="U62" s="31">
        <f>SUM(U63:U77)</f>
        <v>100</v>
      </c>
      <c r="V62" s="31">
        <f>SUM(V63:V77)</f>
        <v>100.00000000000001</v>
      </c>
      <c r="W62" s="31">
        <f>SUM(W63:W77)</f>
        <v>99.99999999999999</v>
      </c>
      <c r="X62" s="31">
        <f>+SUM(X63+X67+X70+X73+X74+X75+X76+X77)</f>
        <v>100</v>
      </c>
      <c r="Y62" s="31">
        <f>+SUM(Y63+Y67+Y70+Y73+Y74+Y75+Y76+Y77)</f>
        <v>100</v>
      </c>
      <c r="Z62" s="31">
        <f>+SUM(Z63+Z67+Z70+Z73+Z74+Z75+Z76+Z77)</f>
        <v>100</v>
      </c>
      <c r="AA62" s="31">
        <f>+SUM(AA63+AA67+AA70+AA73+AA74+AA75+AA76+AA77)</f>
        <v>99.99999999999997</v>
      </c>
      <c r="AB62" s="31">
        <f>+SUM(AB63+AB67+AB70+AB73+AB74+AB75+AB76+AB77)</f>
        <v>100</v>
      </c>
      <c r="AC62" s="31">
        <f>+SUM(AC63+AC67+AC70+AC73+AC74+AC75+AC76+AC77)</f>
        <v>100.00000000000001</v>
      </c>
    </row>
    <row r="63" spans="1:29" ht="15" customHeight="1">
      <c r="A63" s="20" t="s">
        <v>16</v>
      </c>
      <c r="B63" s="32">
        <f aca="true" t="shared" si="10" ref="B63:AC63">B21/B$20*100</f>
        <v>41.7676087931808</v>
      </c>
      <c r="C63" s="32">
        <f t="shared" si="10"/>
        <v>32.74099318403116</v>
      </c>
      <c r="D63" s="32">
        <f t="shared" si="10"/>
        <v>37.96403233789803</v>
      </c>
      <c r="E63" s="32">
        <f t="shared" si="10"/>
        <v>38.92369813422445</v>
      </c>
      <c r="F63" s="32">
        <f t="shared" si="10"/>
        <v>25.63734019214767</v>
      </c>
      <c r="G63" s="32">
        <f t="shared" si="10"/>
        <v>31.211521249762686</v>
      </c>
      <c r="H63" s="32">
        <f t="shared" si="10"/>
        <v>35.39216283746725</v>
      </c>
      <c r="I63" s="32">
        <f t="shared" si="10"/>
        <v>32.74155307169744</v>
      </c>
      <c r="J63" s="32">
        <f t="shared" si="10"/>
        <v>30.62276326542114</v>
      </c>
      <c r="K63" s="32">
        <f t="shared" si="10"/>
        <v>28.34604619902962</v>
      </c>
      <c r="L63" s="32">
        <f t="shared" si="10"/>
        <v>32.297075953446495</v>
      </c>
      <c r="M63" s="32">
        <f t="shared" si="10"/>
        <v>37.040758027656196</v>
      </c>
      <c r="N63" s="32">
        <f t="shared" si="10"/>
        <v>19.922929418603733</v>
      </c>
      <c r="O63" s="32">
        <f t="shared" si="10"/>
        <v>21.97818350051927</v>
      </c>
      <c r="P63" s="32">
        <f t="shared" si="10"/>
        <v>20.539825026870258</v>
      </c>
      <c r="Q63" s="32">
        <f t="shared" si="10"/>
        <v>40.31755491246163</v>
      </c>
      <c r="R63" s="32">
        <f t="shared" si="10"/>
        <v>19.11767986643946</v>
      </c>
      <c r="S63" s="32">
        <f t="shared" si="10"/>
        <v>19.766855031731964</v>
      </c>
      <c r="T63" s="32">
        <f t="shared" si="10"/>
        <v>11.084981834569513</v>
      </c>
      <c r="U63" s="32">
        <f t="shared" si="10"/>
        <v>12.874425146169171</v>
      </c>
      <c r="V63" s="32">
        <f t="shared" si="10"/>
        <v>12.712099082058087</v>
      </c>
      <c r="W63" s="32">
        <f t="shared" si="10"/>
        <v>12.079678842585123</v>
      </c>
      <c r="X63" s="32">
        <f t="shared" si="10"/>
        <v>12.567458238182844</v>
      </c>
      <c r="Y63" s="32">
        <f t="shared" si="10"/>
        <v>13.281234534779191</v>
      </c>
      <c r="Z63" s="32">
        <f t="shared" si="10"/>
        <v>14.6277577412426</v>
      </c>
      <c r="AA63" s="32">
        <f t="shared" si="10"/>
        <v>12.046356759103395</v>
      </c>
      <c r="AB63" s="32">
        <f t="shared" si="10"/>
        <v>12.185219756982915</v>
      </c>
      <c r="AC63" s="32">
        <f t="shared" si="10"/>
        <v>12.960296950218996</v>
      </c>
    </row>
    <row r="64" spans="1:29" ht="15" customHeight="1">
      <c r="A64" s="21" t="s">
        <v>25</v>
      </c>
      <c r="B64" s="32">
        <f aca="true" t="shared" si="11" ref="B64:W75">B22/B$20*100</f>
        <v>0</v>
      </c>
      <c r="C64" s="32">
        <f t="shared" si="11"/>
        <v>0</v>
      </c>
      <c r="D64" s="32">
        <f t="shared" si="11"/>
        <v>0</v>
      </c>
      <c r="E64" s="32">
        <f t="shared" si="11"/>
        <v>0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si="11"/>
        <v>0</v>
      </c>
      <c r="O64" s="32">
        <f t="shared" si="11"/>
        <v>0</v>
      </c>
      <c r="P64" s="32">
        <f t="shared" si="11"/>
        <v>0</v>
      </c>
      <c r="Q64" s="32">
        <f t="shared" si="11"/>
        <v>0</v>
      </c>
      <c r="R64" s="32">
        <f t="shared" si="11"/>
        <v>0</v>
      </c>
      <c r="S64" s="32">
        <f t="shared" si="11"/>
        <v>0</v>
      </c>
      <c r="T64" s="32">
        <f t="shared" si="11"/>
        <v>0</v>
      </c>
      <c r="U64" s="32">
        <f t="shared" si="11"/>
        <v>0</v>
      </c>
      <c r="V64" s="32">
        <f t="shared" si="11"/>
        <v>0</v>
      </c>
      <c r="W64" s="32">
        <f t="shared" si="11"/>
        <v>0</v>
      </c>
      <c r="X64" s="32">
        <f aca="true" t="shared" si="12" ref="X64:AC77">X22/X$20*100</f>
        <v>10.165553345158331</v>
      </c>
      <c r="Y64" s="32">
        <f t="shared" si="12"/>
        <v>9.912802075605773</v>
      </c>
      <c r="Z64" s="32">
        <f t="shared" si="12"/>
        <v>11.28933992093104</v>
      </c>
      <c r="AA64" s="32">
        <f t="shared" si="12"/>
        <v>9.94728082249665</v>
      </c>
      <c r="AB64" s="32">
        <f t="shared" si="12"/>
        <v>10.07838560596742</v>
      </c>
      <c r="AC64" s="32">
        <f t="shared" si="12"/>
        <v>10.796868068938585</v>
      </c>
    </row>
    <row r="65" spans="1:29" ht="15" customHeight="1">
      <c r="A65" s="21" t="s">
        <v>26</v>
      </c>
      <c r="B65" s="32">
        <f t="shared" si="11"/>
        <v>0</v>
      </c>
      <c r="C65" s="32">
        <f t="shared" si="11"/>
        <v>0</v>
      </c>
      <c r="D65" s="32">
        <f t="shared" si="11"/>
        <v>0</v>
      </c>
      <c r="E65" s="32">
        <f t="shared" si="11"/>
        <v>0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si="11"/>
        <v>0</v>
      </c>
      <c r="O65" s="32">
        <f t="shared" si="11"/>
        <v>0</v>
      </c>
      <c r="P65" s="32">
        <f t="shared" si="11"/>
        <v>0</v>
      </c>
      <c r="Q65" s="32">
        <f t="shared" si="11"/>
        <v>0</v>
      </c>
      <c r="R65" s="32">
        <f t="shared" si="11"/>
        <v>0</v>
      </c>
      <c r="S65" s="32">
        <f t="shared" si="11"/>
        <v>0</v>
      </c>
      <c r="T65" s="32">
        <f t="shared" si="11"/>
        <v>0</v>
      </c>
      <c r="U65" s="32">
        <f t="shared" si="11"/>
        <v>0</v>
      </c>
      <c r="V65" s="32">
        <f t="shared" si="11"/>
        <v>0</v>
      </c>
      <c r="W65" s="32">
        <f t="shared" si="11"/>
        <v>0</v>
      </c>
      <c r="X65" s="32">
        <f t="shared" si="12"/>
        <v>0.477591309739601</v>
      </c>
      <c r="Y65" s="32">
        <f t="shared" si="12"/>
        <v>0.8217525602510531</v>
      </c>
      <c r="Z65" s="32">
        <f t="shared" si="12"/>
        <v>0.6795127786647218</v>
      </c>
      <c r="AA65" s="32">
        <f t="shared" si="12"/>
        <v>0.5283124928122291</v>
      </c>
      <c r="AB65" s="32">
        <f t="shared" si="12"/>
        <v>0.5400453262294898</v>
      </c>
      <c r="AC65" s="32">
        <f t="shared" si="12"/>
        <v>0.580904673795606</v>
      </c>
    </row>
    <row r="66" spans="1:29" ht="15" customHeight="1">
      <c r="A66" s="21" t="s">
        <v>27</v>
      </c>
      <c r="B66" s="32">
        <f t="shared" si="11"/>
        <v>0</v>
      </c>
      <c r="C66" s="32">
        <f t="shared" si="11"/>
        <v>0</v>
      </c>
      <c r="D66" s="32">
        <f t="shared" si="11"/>
        <v>0</v>
      </c>
      <c r="E66" s="32">
        <f t="shared" si="11"/>
        <v>0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si="11"/>
        <v>0</v>
      </c>
      <c r="O66" s="32">
        <f t="shared" si="11"/>
        <v>0</v>
      </c>
      <c r="P66" s="32">
        <f t="shared" si="11"/>
        <v>0</v>
      </c>
      <c r="Q66" s="32">
        <f t="shared" si="11"/>
        <v>0</v>
      </c>
      <c r="R66" s="32">
        <f t="shared" si="11"/>
        <v>0</v>
      </c>
      <c r="S66" s="32">
        <f t="shared" si="11"/>
        <v>0</v>
      </c>
      <c r="T66" s="32">
        <f t="shared" si="11"/>
        <v>0</v>
      </c>
      <c r="U66" s="32">
        <f t="shared" si="11"/>
        <v>0</v>
      </c>
      <c r="V66" s="32">
        <f t="shared" si="11"/>
        <v>0</v>
      </c>
      <c r="W66" s="32">
        <f t="shared" si="11"/>
        <v>0</v>
      </c>
      <c r="X66" s="32">
        <f t="shared" si="12"/>
        <v>1.9243135832849114</v>
      </c>
      <c r="Y66" s="32">
        <f t="shared" si="12"/>
        <v>2.5466798989223642</v>
      </c>
      <c r="Z66" s="32">
        <f t="shared" si="12"/>
        <v>2.65890504164684</v>
      </c>
      <c r="AA66" s="32">
        <f t="shared" si="12"/>
        <v>1.570763443794515</v>
      </c>
      <c r="AB66" s="32">
        <f t="shared" si="12"/>
        <v>1.5667888247860053</v>
      </c>
      <c r="AC66" s="32">
        <f t="shared" si="12"/>
        <v>1.5825242074848076</v>
      </c>
    </row>
    <row r="67" spans="1:29" ht="15" customHeight="1">
      <c r="A67" s="20" t="s">
        <v>17</v>
      </c>
      <c r="B67" s="32">
        <f t="shared" si="11"/>
        <v>31.583669807088384</v>
      </c>
      <c r="C67" s="32">
        <f t="shared" si="11"/>
        <v>16.918208373904577</v>
      </c>
      <c r="D67" s="32">
        <f t="shared" si="11"/>
        <v>15.657482263652863</v>
      </c>
      <c r="E67" s="32">
        <f t="shared" si="11"/>
        <v>18.74129768866611</v>
      </c>
      <c r="F67" s="32">
        <f t="shared" si="11"/>
        <v>25.338527876541345</v>
      </c>
      <c r="G67" s="32">
        <f t="shared" si="11"/>
        <v>15.58948767323913</v>
      </c>
      <c r="H67" s="32">
        <f t="shared" si="11"/>
        <v>20.162715582911815</v>
      </c>
      <c r="I67" s="32">
        <f t="shared" si="11"/>
        <v>19.168951347482377</v>
      </c>
      <c r="J67" s="32">
        <f t="shared" si="11"/>
        <v>20.995012258009975</v>
      </c>
      <c r="K67" s="32">
        <f t="shared" si="11"/>
        <v>23.42009844990502</v>
      </c>
      <c r="L67" s="32">
        <f t="shared" si="11"/>
        <v>32.95541003432042</v>
      </c>
      <c r="M67" s="32">
        <f t="shared" si="11"/>
        <v>29.372361234845258</v>
      </c>
      <c r="N67" s="32">
        <f t="shared" si="11"/>
        <v>13.676950635371977</v>
      </c>
      <c r="O67" s="32">
        <f t="shared" si="11"/>
        <v>4.43827855112484</v>
      </c>
      <c r="P67" s="32">
        <f t="shared" si="11"/>
        <v>10.142342975536959</v>
      </c>
      <c r="Q67" s="32">
        <f t="shared" si="11"/>
        <v>30.347654570595616</v>
      </c>
      <c r="R67" s="32">
        <f t="shared" si="11"/>
        <v>9.919441073109194</v>
      </c>
      <c r="S67" s="32">
        <f t="shared" si="11"/>
        <v>11.418409062540778</v>
      </c>
      <c r="T67" s="32">
        <f t="shared" si="11"/>
        <v>9.804802338804155</v>
      </c>
      <c r="U67" s="32">
        <f t="shared" si="11"/>
        <v>10.550529159871635</v>
      </c>
      <c r="V67" s="32">
        <f t="shared" si="11"/>
        <v>9.39118314201272</v>
      </c>
      <c r="W67" s="32">
        <f t="shared" si="11"/>
        <v>7.035250689092624</v>
      </c>
      <c r="X67" s="32">
        <f t="shared" si="12"/>
        <v>8.272484053164796</v>
      </c>
      <c r="Y67" s="32">
        <f t="shared" si="12"/>
        <v>6.402704369791137</v>
      </c>
      <c r="Z67" s="32">
        <f t="shared" si="12"/>
        <v>7.825514637541302</v>
      </c>
      <c r="AA67" s="32">
        <f t="shared" si="12"/>
        <v>7.927840369311921</v>
      </c>
      <c r="AB67" s="32">
        <f t="shared" si="12"/>
        <v>9.97757130045899</v>
      </c>
      <c r="AC67" s="32">
        <f t="shared" si="12"/>
        <v>14.01768489056267</v>
      </c>
    </row>
    <row r="68" spans="1:29" ht="15" customHeight="1">
      <c r="A68" s="22" t="s">
        <v>32</v>
      </c>
      <c r="B68" s="32">
        <f t="shared" si="11"/>
        <v>0</v>
      </c>
      <c r="C68" s="32">
        <f t="shared" si="11"/>
        <v>0</v>
      </c>
      <c r="D68" s="32">
        <f t="shared" si="11"/>
        <v>0</v>
      </c>
      <c r="E68" s="32">
        <f t="shared" si="11"/>
        <v>0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t="shared" si="11"/>
        <v>0</v>
      </c>
      <c r="O68" s="32">
        <f t="shared" si="11"/>
        <v>0</v>
      </c>
      <c r="P68" s="32">
        <f t="shared" si="11"/>
        <v>0</v>
      </c>
      <c r="Q68" s="32">
        <f t="shared" si="11"/>
        <v>0</v>
      </c>
      <c r="R68" s="32">
        <f t="shared" si="11"/>
        <v>0</v>
      </c>
      <c r="S68" s="32">
        <f t="shared" si="11"/>
        <v>0</v>
      </c>
      <c r="T68" s="32">
        <f t="shared" si="11"/>
        <v>0</v>
      </c>
      <c r="U68" s="32">
        <f t="shared" si="11"/>
        <v>0</v>
      </c>
      <c r="V68" s="32">
        <f t="shared" si="11"/>
        <v>0</v>
      </c>
      <c r="W68" s="32">
        <f t="shared" si="11"/>
        <v>0</v>
      </c>
      <c r="X68" s="32">
        <f t="shared" si="12"/>
        <v>0.5205522102652427</v>
      </c>
      <c r="Y68" s="32">
        <f t="shared" si="12"/>
        <v>0.034357352175444944</v>
      </c>
      <c r="Z68" s="32">
        <f t="shared" si="12"/>
        <v>0.08849675586013066</v>
      </c>
      <c r="AA68" s="32">
        <f t="shared" si="12"/>
        <v>0.042152059986999814</v>
      </c>
      <c r="AB68" s="32">
        <f t="shared" si="12"/>
        <v>0.08229830757303545</v>
      </c>
      <c r="AC68" s="32">
        <f t="shared" si="12"/>
        <v>0.1573154709591158</v>
      </c>
    </row>
    <row r="69" spans="1:29" ht="15" customHeight="1">
      <c r="A69" s="22" t="s">
        <v>29</v>
      </c>
      <c r="B69" s="32">
        <f t="shared" si="11"/>
        <v>0</v>
      </c>
      <c r="C69" s="32">
        <f t="shared" si="11"/>
        <v>0</v>
      </c>
      <c r="D69" s="32">
        <f t="shared" si="11"/>
        <v>0</v>
      </c>
      <c r="E69" s="32">
        <f t="shared" si="11"/>
        <v>0</v>
      </c>
      <c r="F69" s="32">
        <f t="shared" si="11"/>
        <v>0</v>
      </c>
      <c r="G69" s="32">
        <f t="shared" si="11"/>
        <v>0</v>
      </c>
      <c r="H69" s="32">
        <f t="shared" si="11"/>
        <v>0</v>
      </c>
      <c r="I69" s="32">
        <f t="shared" si="11"/>
        <v>0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t="shared" si="11"/>
        <v>0</v>
      </c>
      <c r="O69" s="32">
        <f t="shared" si="11"/>
        <v>0</v>
      </c>
      <c r="P69" s="32">
        <f t="shared" si="11"/>
        <v>0</v>
      </c>
      <c r="Q69" s="32">
        <f t="shared" si="11"/>
        <v>0</v>
      </c>
      <c r="R69" s="32">
        <f t="shared" si="11"/>
        <v>0</v>
      </c>
      <c r="S69" s="32">
        <f t="shared" si="11"/>
        <v>0</v>
      </c>
      <c r="T69" s="32">
        <f t="shared" si="11"/>
        <v>0</v>
      </c>
      <c r="U69" s="32">
        <f t="shared" si="11"/>
        <v>0</v>
      </c>
      <c r="V69" s="32">
        <f t="shared" si="11"/>
        <v>0</v>
      </c>
      <c r="W69" s="32">
        <f t="shared" si="11"/>
        <v>0</v>
      </c>
      <c r="X69" s="32">
        <f t="shared" si="12"/>
        <v>7.751931842899553</v>
      </c>
      <c r="Y69" s="32">
        <f t="shared" si="12"/>
        <v>6.368347017615691</v>
      </c>
      <c r="Z69" s="32">
        <f t="shared" si="12"/>
        <v>7.737017881681171</v>
      </c>
      <c r="AA69" s="32">
        <f t="shared" si="12"/>
        <v>7.885688309324921</v>
      </c>
      <c r="AB69" s="32">
        <f t="shared" si="12"/>
        <v>9.895272992885953</v>
      </c>
      <c r="AC69" s="32">
        <f t="shared" si="12"/>
        <v>13.860369419603558</v>
      </c>
    </row>
    <row r="70" spans="1:29" ht="15" customHeight="1">
      <c r="A70" s="20" t="s">
        <v>18</v>
      </c>
      <c r="B70" s="32">
        <f t="shared" si="11"/>
        <v>24.405563032750113</v>
      </c>
      <c r="C70" s="32">
        <f t="shared" si="11"/>
        <v>20.107108081791626</v>
      </c>
      <c r="D70" s="32">
        <f t="shared" si="11"/>
        <v>17.86833855799373</v>
      </c>
      <c r="E70" s="32">
        <f t="shared" si="11"/>
        <v>41.610971874129774</v>
      </c>
      <c r="F70" s="32">
        <f t="shared" si="11"/>
        <v>16.70323019895605</v>
      </c>
      <c r="G70" s="32">
        <f t="shared" si="11"/>
        <v>22.969271242982288</v>
      </c>
      <c r="H70" s="32">
        <f t="shared" si="11"/>
        <v>17.891096349564265</v>
      </c>
      <c r="I70" s="32">
        <f t="shared" si="11"/>
        <v>16.323165704863975</v>
      </c>
      <c r="J70" s="32">
        <f t="shared" si="11"/>
        <v>17.147687885704624</v>
      </c>
      <c r="K70" s="32">
        <f t="shared" si="11"/>
        <v>18.456556831189715</v>
      </c>
      <c r="L70" s="32">
        <f t="shared" si="11"/>
        <v>21.922043144720536</v>
      </c>
      <c r="M70" s="32">
        <f t="shared" si="11"/>
        <v>22.033325909284578</v>
      </c>
      <c r="N70" s="32">
        <f t="shared" si="11"/>
        <v>53.06817195419956</v>
      </c>
      <c r="O70" s="32">
        <f t="shared" si="11"/>
        <v>64.90111411775383</v>
      </c>
      <c r="P70" s="32">
        <f t="shared" si="11"/>
        <v>64.29537326342624</v>
      </c>
      <c r="Q70" s="32">
        <f t="shared" si="11"/>
        <v>21.663958499839804</v>
      </c>
      <c r="R70" s="32">
        <f t="shared" si="11"/>
        <v>10.345875109535218</v>
      </c>
      <c r="S70" s="32">
        <f t="shared" si="11"/>
        <v>63.17720325201726</v>
      </c>
      <c r="T70" s="32">
        <f t="shared" si="11"/>
        <v>72.71812128257483</v>
      </c>
      <c r="U70" s="32">
        <f t="shared" si="11"/>
        <v>69.32127071406158</v>
      </c>
      <c r="V70" s="32">
        <f t="shared" si="11"/>
        <v>73.33133100273548</v>
      </c>
      <c r="W70" s="32">
        <f t="shared" si="11"/>
        <v>75.66508769882421</v>
      </c>
      <c r="X70" s="32">
        <f t="shared" si="12"/>
        <v>76.78061411346371</v>
      </c>
      <c r="Y70" s="32">
        <f t="shared" si="12"/>
        <v>72.12408324347788</v>
      </c>
      <c r="Z70" s="32">
        <f t="shared" si="12"/>
        <v>75.4574926512116</v>
      </c>
      <c r="AA70" s="32">
        <f t="shared" si="12"/>
        <v>76.4220569124931</v>
      </c>
      <c r="AB70" s="32">
        <f t="shared" si="12"/>
        <v>68.75767387866006</v>
      </c>
      <c r="AC70" s="32">
        <f t="shared" si="12"/>
        <v>70.84810689431417</v>
      </c>
    </row>
    <row r="71" spans="1:29" ht="15" customHeight="1">
      <c r="A71" s="21" t="s">
        <v>30</v>
      </c>
      <c r="B71" s="32">
        <f t="shared" si="11"/>
        <v>0</v>
      </c>
      <c r="C71" s="32">
        <f t="shared" si="11"/>
        <v>0</v>
      </c>
      <c r="D71" s="32">
        <f t="shared" si="11"/>
        <v>0</v>
      </c>
      <c r="E71" s="32">
        <f t="shared" si="11"/>
        <v>0</v>
      </c>
      <c r="F71" s="32">
        <f t="shared" si="11"/>
        <v>0</v>
      </c>
      <c r="G71" s="32">
        <f t="shared" si="11"/>
        <v>0</v>
      </c>
      <c r="H71" s="32">
        <f t="shared" si="11"/>
        <v>0</v>
      </c>
      <c r="I71" s="32">
        <f t="shared" si="11"/>
        <v>0</v>
      </c>
      <c r="J71" s="32">
        <f t="shared" si="11"/>
        <v>0</v>
      </c>
      <c r="K71" s="32">
        <f t="shared" si="11"/>
        <v>0</v>
      </c>
      <c r="L71" s="32">
        <f t="shared" si="11"/>
        <v>0</v>
      </c>
      <c r="M71" s="32">
        <f t="shared" si="11"/>
        <v>0</v>
      </c>
      <c r="N71" s="32">
        <f t="shared" si="11"/>
        <v>0</v>
      </c>
      <c r="O71" s="32">
        <f t="shared" si="11"/>
        <v>0</v>
      </c>
      <c r="P71" s="32">
        <f t="shared" si="11"/>
        <v>0</v>
      </c>
      <c r="Q71" s="32">
        <f t="shared" si="11"/>
        <v>0</v>
      </c>
      <c r="R71" s="32">
        <f t="shared" si="11"/>
        <v>0</v>
      </c>
      <c r="S71" s="32">
        <f t="shared" si="11"/>
        <v>0</v>
      </c>
      <c r="T71" s="32">
        <f t="shared" si="11"/>
        <v>0</v>
      </c>
      <c r="U71" s="32">
        <f t="shared" si="11"/>
        <v>0</v>
      </c>
      <c r="V71" s="32">
        <f t="shared" si="11"/>
        <v>0</v>
      </c>
      <c r="W71" s="32">
        <f t="shared" si="11"/>
        <v>0</v>
      </c>
      <c r="X71" s="32">
        <f t="shared" si="12"/>
        <v>59.115314990829084</v>
      </c>
      <c r="Y71" s="32">
        <f t="shared" si="12"/>
        <v>56.4698381652933</v>
      </c>
      <c r="Z71" s="32">
        <f t="shared" si="12"/>
        <v>59.82780932729125</v>
      </c>
      <c r="AA71" s="32">
        <f t="shared" si="12"/>
        <v>59.81073293178937</v>
      </c>
      <c r="AB71" s="32">
        <f t="shared" si="12"/>
        <v>53.72402066785242</v>
      </c>
      <c r="AC71" s="32">
        <f t="shared" si="12"/>
        <v>54.79647246480855</v>
      </c>
    </row>
    <row r="72" spans="1:31" ht="15" customHeight="1">
      <c r="A72" s="21" t="s">
        <v>31</v>
      </c>
      <c r="B72" s="32">
        <f t="shared" si="11"/>
        <v>0</v>
      </c>
      <c r="C72" s="32">
        <f t="shared" si="11"/>
        <v>0</v>
      </c>
      <c r="D72" s="32">
        <f t="shared" si="11"/>
        <v>0</v>
      </c>
      <c r="E72" s="32">
        <f t="shared" si="11"/>
        <v>0</v>
      </c>
      <c r="F72" s="32">
        <f t="shared" si="11"/>
        <v>0</v>
      </c>
      <c r="G72" s="32">
        <f t="shared" si="11"/>
        <v>0</v>
      </c>
      <c r="H72" s="32">
        <f t="shared" si="11"/>
        <v>0</v>
      </c>
      <c r="I72" s="32">
        <f t="shared" si="11"/>
        <v>0</v>
      </c>
      <c r="J72" s="32">
        <f t="shared" si="11"/>
        <v>0</v>
      </c>
      <c r="K72" s="32">
        <f t="shared" si="11"/>
        <v>0</v>
      </c>
      <c r="L72" s="32">
        <f t="shared" si="11"/>
        <v>0</v>
      </c>
      <c r="M72" s="32">
        <f t="shared" si="11"/>
        <v>0</v>
      </c>
      <c r="N72" s="32">
        <f t="shared" si="11"/>
        <v>0</v>
      </c>
      <c r="O72" s="32">
        <f t="shared" si="11"/>
        <v>0</v>
      </c>
      <c r="P72" s="32">
        <f t="shared" si="11"/>
        <v>0</v>
      </c>
      <c r="Q72" s="32">
        <f t="shared" si="11"/>
        <v>0</v>
      </c>
      <c r="R72" s="32">
        <f t="shared" si="11"/>
        <v>0</v>
      </c>
      <c r="S72" s="32">
        <f t="shared" si="11"/>
        <v>0</v>
      </c>
      <c r="T72" s="32">
        <f t="shared" si="11"/>
        <v>0</v>
      </c>
      <c r="U72" s="32">
        <f t="shared" si="11"/>
        <v>0</v>
      </c>
      <c r="V72" s="32">
        <f t="shared" si="11"/>
        <v>0</v>
      </c>
      <c r="W72" s="32">
        <f t="shared" si="11"/>
        <v>0</v>
      </c>
      <c r="X72" s="32">
        <f t="shared" si="12"/>
        <v>17.665299122634636</v>
      </c>
      <c r="Y72" s="32">
        <f t="shared" si="12"/>
        <v>15.654245078184578</v>
      </c>
      <c r="Z72" s="32">
        <f t="shared" si="12"/>
        <v>15.629683323920363</v>
      </c>
      <c r="AA72" s="32">
        <f t="shared" si="12"/>
        <v>16.611323980703744</v>
      </c>
      <c r="AB72" s="32">
        <f t="shared" si="12"/>
        <v>15.033653210807648</v>
      </c>
      <c r="AC72" s="32">
        <f t="shared" si="12"/>
        <v>16.05163442950562</v>
      </c>
      <c r="AE72" s="1" t="s">
        <v>35</v>
      </c>
    </row>
    <row r="73" spans="1:29" ht="15" customHeight="1">
      <c r="A73" s="20" t="s">
        <v>13</v>
      </c>
      <c r="B73" s="32">
        <f t="shared" si="11"/>
        <v>2.243158366980709</v>
      </c>
      <c r="C73" s="32">
        <f t="shared" si="11"/>
        <v>1.0467380720545278</v>
      </c>
      <c r="D73" s="32">
        <f t="shared" si="11"/>
        <v>0.9404388714733543</v>
      </c>
      <c r="E73" s="32">
        <f t="shared" si="11"/>
        <v>0.4803675856307435</v>
      </c>
      <c r="F73" s="32">
        <f t="shared" si="11"/>
        <v>0.04917164687192677</v>
      </c>
      <c r="G73" s="32">
        <f t="shared" si="11"/>
        <v>0.03797022049849475</v>
      </c>
      <c r="H73" s="32">
        <f t="shared" si="11"/>
        <v>0.02132975805960144</v>
      </c>
      <c r="I73" s="32">
        <f t="shared" si="11"/>
        <v>0.012781431136844393</v>
      </c>
      <c r="J73" s="32">
        <f t="shared" si="11"/>
        <v>0</v>
      </c>
      <c r="K73" s="32">
        <f t="shared" si="11"/>
        <v>0</v>
      </c>
      <c r="L73" s="32">
        <f t="shared" si="11"/>
        <v>0</v>
      </c>
      <c r="M73" s="32">
        <f t="shared" si="11"/>
        <v>8.690252546771507</v>
      </c>
      <c r="N73" s="32">
        <f t="shared" si="11"/>
        <v>11.420913220629664</v>
      </c>
      <c r="O73" s="32">
        <f t="shared" si="11"/>
        <v>7.278792887830808</v>
      </c>
      <c r="P73" s="32">
        <f t="shared" si="11"/>
        <v>3.6729950567606457</v>
      </c>
      <c r="Q73" s="32">
        <f t="shared" si="11"/>
        <v>7.670832017102941</v>
      </c>
      <c r="R73" s="32">
        <f t="shared" si="11"/>
        <v>5.237119177605652</v>
      </c>
      <c r="S73" s="32">
        <f t="shared" si="11"/>
        <v>2.3854312253245245</v>
      </c>
      <c r="T73" s="32">
        <f t="shared" si="11"/>
        <v>1.285213270558685</v>
      </c>
      <c r="U73" s="32">
        <f t="shared" si="11"/>
        <v>2.1313514553482746</v>
      </c>
      <c r="V73" s="32">
        <f t="shared" si="11"/>
        <v>2.5087656431498515</v>
      </c>
      <c r="W73" s="32">
        <f t="shared" si="11"/>
        <v>2.3233068149121903</v>
      </c>
      <c r="X73" s="32">
        <f t="shared" si="12"/>
        <v>1.7915253452965643</v>
      </c>
      <c r="Y73" s="32">
        <f t="shared" si="12"/>
        <v>0.9492983470941432</v>
      </c>
      <c r="Z73" s="32">
        <f t="shared" si="12"/>
        <v>0.22279836525590682</v>
      </c>
      <c r="AA73" s="32">
        <f t="shared" si="12"/>
        <v>0.37048157139035903</v>
      </c>
      <c r="AB73" s="32">
        <f t="shared" si="12"/>
        <v>7.426692382727006</v>
      </c>
      <c r="AC73" s="32">
        <f t="shared" si="12"/>
        <v>0.8560947776143139</v>
      </c>
    </row>
    <row r="74" spans="1:29" ht="15" customHeight="1">
      <c r="A74" s="20" t="s">
        <v>12</v>
      </c>
      <c r="B74" s="32">
        <f t="shared" si="11"/>
        <v>0</v>
      </c>
      <c r="C74" s="32">
        <f t="shared" si="11"/>
        <v>0</v>
      </c>
      <c r="D74" s="32">
        <f t="shared" si="11"/>
        <v>1.022933509321894</v>
      </c>
      <c r="E74" s="32">
        <f t="shared" si="11"/>
        <v>0.24366471734892786</v>
      </c>
      <c r="F74" s="32">
        <f t="shared" si="11"/>
        <v>1.2255087374234057</v>
      </c>
      <c r="G74" s="32">
        <f t="shared" si="11"/>
        <v>2.0341189552765044</v>
      </c>
      <c r="H74" s="32">
        <f t="shared" si="11"/>
        <v>0</v>
      </c>
      <c r="I74" s="32">
        <f t="shared" si="11"/>
        <v>0</v>
      </c>
      <c r="J74" s="32">
        <f t="shared" si="11"/>
        <v>0.024516019950967964</v>
      </c>
      <c r="K74" s="32">
        <f t="shared" si="11"/>
        <v>0</v>
      </c>
      <c r="L74" s="32">
        <f t="shared" si="11"/>
        <v>0.06362401033931699</v>
      </c>
      <c r="M74" s="32">
        <f t="shared" si="11"/>
        <v>0</v>
      </c>
      <c r="N74" s="32">
        <f t="shared" si="11"/>
        <v>0</v>
      </c>
      <c r="O74" s="32">
        <f t="shared" si="11"/>
        <v>0.08590216550564207</v>
      </c>
      <c r="P74" s="32">
        <f t="shared" si="11"/>
        <v>1.3494636774058872</v>
      </c>
      <c r="Q74" s="32">
        <f t="shared" si="11"/>
        <v>0</v>
      </c>
      <c r="R74" s="32">
        <f t="shared" si="11"/>
        <v>55.37988477331047</v>
      </c>
      <c r="S74" s="32">
        <f t="shared" si="11"/>
        <v>3.2521014283854823</v>
      </c>
      <c r="T74" s="32">
        <f t="shared" si="11"/>
        <v>5.1068812734928235</v>
      </c>
      <c r="U74" s="32">
        <f t="shared" si="11"/>
        <v>5.122423524549339</v>
      </c>
      <c r="V74" s="32">
        <f t="shared" si="11"/>
        <v>2.0566211300438626</v>
      </c>
      <c r="W74" s="32">
        <f t="shared" si="11"/>
        <v>2.8966759545858434</v>
      </c>
      <c r="X74" s="32">
        <f t="shared" si="12"/>
        <v>0.5879182498920873</v>
      </c>
      <c r="Y74" s="32">
        <f t="shared" si="12"/>
        <v>5.88532876959761</v>
      </c>
      <c r="Z74" s="32">
        <f t="shared" si="12"/>
        <v>0</v>
      </c>
      <c r="AA74" s="32">
        <f t="shared" si="12"/>
        <v>1.486254422549623</v>
      </c>
      <c r="AB74" s="32">
        <f t="shared" si="12"/>
        <v>0.3121531020708796</v>
      </c>
      <c r="AC74" s="32">
        <f t="shared" si="12"/>
        <v>0.02916473866701925</v>
      </c>
    </row>
    <row r="75" spans="1:29" ht="15" customHeight="1">
      <c r="A75" s="20" t="s">
        <v>9</v>
      </c>
      <c r="B75" s="32">
        <f>B33/B$20*100</f>
        <v>0</v>
      </c>
      <c r="C75" s="32">
        <f t="shared" si="11"/>
        <v>29.18695228821811</v>
      </c>
      <c r="D75" s="32">
        <f t="shared" si="11"/>
        <v>26.54677445966012</v>
      </c>
      <c r="E75" s="32">
        <f t="shared" si="11"/>
        <v>0</v>
      </c>
      <c r="F75" s="32">
        <f t="shared" si="11"/>
        <v>31.04622134805961</v>
      </c>
      <c r="G75" s="32">
        <f t="shared" si="11"/>
        <v>28.157630658240894</v>
      </c>
      <c r="H75" s="32">
        <f t="shared" si="11"/>
        <v>26.532695471997076</v>
      </c>
      <c r="I75" s="32">
        <f t="shared" si="11"/>
        <v>31.75354844481937</v>
      </c>
      <c r="J75" s="32">
        <f t="shared" si="11"/>
        <v>31.210020570913294</v>
      </c>
      <c r="K75" s="32">
        <f t="shared" si="11"/>
        <v>29.77729851987565</v>
      </c>
      <c r="L75" s="32">
        <f t="shared" si="11"/>
        <v>12.761846857173234</v>
      </c>
      <c r="M75" s="32">
        <f t="shared" si="11"/>
        <v>2.8633022814424605</v>
      </c>
      <c r="N75" s="32">
        <f t="shared" si="11"/>
        <v>1.9110347711950675</v>
      </c>
      <c r="O75" s="32">
        <f t="shared" si="11"/>
        <v>1.3177287772656043</v>
      </c>
      <c r="P75" s="32">
        <f aca="true" t="shared" si="13" ref="P75:W75">P33/P$20*100</f>
        <v>0</v>
      </c>
      <c r="Q75" s="32">
        <f t="shared" si="13"/>
        <v>0</v>
      </c>
      <c r="R75" s="32">
        <f t="shared" si="13"/>
        <v>0</v>
      </c>
      <c r="S75" s="32">
        <f t="shared" si="13"/>
        <v>0</v>
      </c>
      <c r="T75" s="32">
        <f t="shared" si="13"/>
        <v>0</v>
      </c>
      <c r="U75" s="32">
        <f t="shared" si="13"/>
        <v>0</v>
      </c>
      <c r="V75" s="32">
        <f t="shared" si="13"/>
        <v>0</v>
      </c>
      <c r="W75" s="32">
        <f t="shared" si="13"/>
        <v>0</v>
      </c>
      <c r="X75" s="32">
        <f t="shared" si="12"/>
        <v>0</v>
      </c>
      <c r="Y75" s="32">
        <f t="shared" si="12"/>
        <v>0</v>
      </c>
      <c r="Z75" s="32">
        <f t="shared" si="12"/>
        <v>0</v>
      </c>
      <c r="AA75" s="32">
        <f t="shared" si="12"/>
        <v>0</v>
      </c>
      <c r="AB75" s="32">
        <f t="shared" si="12"/>
        <v>0</v>
      </c>
      <c r="AC75" s="32">
        <f t="shared" si="12"/>
        <v>0</v>
      </c>
    </row>
    <row r="76" spans="1:29" ht="15" customHeight="1">
      <c r="A76" s="20" t="s">
        <v>22</v>
      </c>
      <c r="B76" s="32">
        <f>B34/B$20*100</f>
        <v>0</v>
      </c>
      <c r="C76" s="32">
        <f aca="true" t="shared" si="14" ref="C76:W77">C34/C$20*100</f>
        <v>0</v>
      </c>
      <c r="D76" s="32">
        <f t="shared" si="14"/>
        <v>0</v>
      </c>
      <c r="E76" s="32">
        <f t="shared" si="14"/>
        <v>0</v>
      </c>
      <c r="F76" s="32">
        <f t="shared" si="14"/>
        <v>0</v>
      </c>
      <c r="G76" s="32">
        <f t="shared" si="14"/>
        <v>0</v>
      </c>
      <c r="H76" s="32">
        <f t="shared" si="14"/>
        <v>0</v>
      </c>
      <c r="I76" s="32">
        <f t="shared" si="14"/>
        <v>0</v>
      </c>
      <c r="J76" s="32">
        <f t="shared" si="14"/>
        <v>0</v>
      </c>
      <c r="K76" s="32">
        <f t="shared" si="14"/>
        <v>0</v>
      </c>
      <c r="L76" s="32">
        <f t="shared" si="14"/>
        <v>0</v>
      </c>
      <c r="M76" s="32">
        <f t="shared" si="14"/>
        <v>0</v>
      </c>
      <c r="N76" s="32">
        <f t="shared" si="14"/>
        <v>0</v>
      </c>
      <c r="O76" s="32">
        <f t="shared" si="14"/>
        <v>0</v>
      </c>
      <c r="P76" s="32">
        <f t="shared" si="14"/>
        <v>0</v>
      </c>
      <c r="Q76" s="32">
        <f t="shared" si="14"/>
        <v>0</v>
      </c>
      <c r="R76" s="32">
        <f t="shared" si="14"/>
        <v>0</v>
      </c>
      <c r="S76" s="32">
        <f t="shared" si="14"/>
        <v>0</v>
      </c>
      <c r="T76" s="32">
        <f t="shared" si="14"/>
        <v>0</v>
      </c>
      <c r="U76" s="32">
        <f t="shared" si="14"/>
        <v>0</v>
      </c>
      <c r="V76" s="32">
        <f t="shared" si="14"/>
        <v>0</v>
      </c>
      <c r="W76" s="32">
        <f t="shared" si="14"/>
        <v>0</v>
      </c>
      <c r="X76" s="32">
        <f t="shared" si="12"/>
        <v>0</v>
      </c>
      <c r="Y76" s="32">
        <f t="shared" si="12"/>
        <v>1.357350735260044</v>
      </c>
      <c r="Z76" s="32">
        <f t="shared" si="12"/>
        <v>1.8664366047485847</v>
      </c>
      <c r="AA76" s="32">
        <f t="shared" si="12"/>
        <v>1.7470099651515791</v>
      </c>
      <c r="AB76" s="32">
        <f t="shared" si="12"/>
        <v>1.3406895791001432</v>
      </c>
      <c r="AC76" s="32">
        <f t="shared" si="12"/>
        <v>1.28865174862284</v>
      </c>
    </row>
    <row r="77" spans="1:29" ht="15" customHeight="1">
      <c r="A77" s="20" t="s">
        <v>23</v>
      </c>
      <c r="B77" s="32">
        <f>B35/B$20*100</f>
        <v>0</v>
      </c>
      <c r="C77" s="32">
        <f t="shared" si="14"/>
        <v>0</v>
      </c>
      <c r="D77" s="32">
        <f t="shared" si="14"/>
        <v>0</v>
      </c>
      <c r="E77" s="32">
        <f t="shared" si="14"/>
        <v>0</v>
      </c>
      <c r="F77" s="32">
        <f t="shared" si="14"/>
        <v>0</v>
      </c>
      <c r="G77" s="32">
        <f t="shared" si="14"/>
        <v>0</v>
      </c>
      <c r="H77" s="32">
        <f t="shared" si="14"/>
        <v>0</v>
      </c>
      <c r="I77" s="32">
        <f t="shared" si="14"/>
        <v>0</v>
      </c>
      <c r="J77" s="32">
        <f t="shared" si="14"/>
        <v>0</v>
      </c>
      <c r="K77" s="32">
        <f t="shared" si="14"/>
        <v>0</v>
      </c>
      <c r="L77" s="32">
        <f t="shared" si="14"/>
        <v>0</v>
      </c>
      <c r="M77" s="32">
        <f t="shared" si="14"/>
        <v>0</v>
      </c>
      <c r="N77" s="32">
        <f t="shared" si="14"/>
        <v>0</v>
      </c>
      <c r="O77" s="32">
        <f t="shared" si="14"/>
        <v>0</v>
      </c>
      <c r="P77" s="32">
        <f t="shared" si="14"/>
        <v>0</v>
      </c>
      <c r="Q77" s="32">
        <f t="shared" si="14"/>
        <v>0</v>
      </c>
      <c r="R77" s="32">
        <f t="shared" si="14"/>
        <v>0</v>
      </c>
      <c r="S77" s="32">
        <f t="shared" si="14"/>
        <v>0</v>
      </c>
      <c r="T77" s="32">
        <f t="shared" si="14"/>
        <v>0</v>
      </c>
      <c r="U77" s="32">
        <f t="shared" si="14"/>
        <v>0</v>
      </c>
      <c r="V77" s="32">
        <f t="shared" si="14"/>
        <v>0</v>
      </c>
      <c r="W77" s="32">
        <f t="shared" si="14"/>
        <v>0</v>
      </c>
      <c r="X77" s="32">
        <f t="shared" si="12"/>
        <v>0</v>
      </c>
      <c r="Y77" s="32">
        <f t="shared" si="12"/>
        <v>0</v>
      </c>
      <c r="Z77" s="32">
        <f t="shared" si="12"/>
        <v>0</v>
      </c>
      <c r="AA77" s="32">
        <f t="shared" si="12"/>
        <v>0</v>
      </c>
      <c r="AB77" s="32">
        <f t="shared" si="12"/>
        <v>0</v>
      </c>
      <c r="AC77" s="32">
        <f t="shared" si="12"/>
        <v>0</v>
      </c>
    </row>
    <row r="78" spans="1:29" ht="15" customHeight="1">
      <c r="A78" s="2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</row>
    <row r="79" spans="1:27" ht="15" customHeight="1">
      <c r="A79" s="30" t="s">
        <v>33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8"/>
      <c r="Q79" s="28"/>
      <c r="R79" s="28"/>
      <c r="S79" s="28"/>
      <c r="T79" s="28"/>
      <c r="U79" s="28"/>
      <c r="V79" s="28"/>
      <c r="W79" s="28"/>
      <c r="X79" s="2"/>
      <c r="Y79" s="2"/>
      <c r="Z79" s="2"/>
      <c r="AA79" s="2"/>
    </row>
    <row r="80" spans="1:29" ht="15" customHeight="1">
      <c r="A80" s="30" t="s">
        <v>41</v>
      </c>
      <c r="AC80" s="1" t="s">
        <v>35</v>
      </c>
    </row>
    <row r="81" ht="15" customHeight="1"/>
    <row r="82" ht="15" customHeight="1"/>
    <row r="83" ht="15" customHeight="1"/>
    <row r="84" spans="1:30" s="38" customFormat="1" ht="15" customHeight="1" hidden="1">
      <c r="A84" s="36" t="s">
        <v>46</v>
      </c>
      <c r="B84" s="37">
        <v>0.11802941762158524</v>
      </c>
      <c r="C84" s="37">
        <v>0.14910143807090018</v>
      </c>
      <c r="D84" s="37">
        <v>0.2420283761864577</v>
      </c>
      <c r="E84" s="37">
        <v>0.45089207001707926</v>
      </c>
      <c r="F84" s="37">
        <v>0.7187093607688491</v>
      </c>
      <c r="G84" s="37">
        <v>1.1409077767375149</v>
      </c>
      <c r="H84" s="37">
        <v>1.9356950257899364</v>
      </c>
      <c r="I84" s="37">
        <v>4.677871763438514</v>
      </c>
      <c r="J84" s="37">
        <v>9.401126265783308</v>
      </c>
      <c r="K84" s="37">
        <v>11.918350345260333</v>
      </c>
      <c r="L84" s="37">
        <v>15.266164431478533</v>
      </c>
      <c r="M84" s="37">
        <v>18.85408949051557</v>
      </c>
      <c r="N84" s="37">
        <v>21.65692959197304</v>
      </c>
      <c r="O84" s="37">
        <v>23.74698812277574</v>
      </c>
      <c r="P84" s="37">
        <v>25.755145102829825</v>
      </c>
      <c r="Q84" s="37">
        <v>35.5427598739351</v>
      </c>
      <c r="R84" s="37">
        <v>46.378983283324075</v>
      </c>
      <c r="S84" s="37">
        <v>54.60034026311889</v>
      </c>
      <c r="T84" s="37">
        <v>63.03412209646774</v>
      </c>
      <c r="U84" s="37">
        <v>72.53228596768676</v>
      </c>
      <c r="V84" s="37">
        <v>81.3499348748106</v>
      </c>
      <c r="W84" s="37">
        <v>86.15007751691425</v>
      </c>
      <c r="X84" s="37">
        <v>92.10814646624468</v>
      </c>
      <c r="Y84" s="37">
        <v>100</v>
      </c>
      <c r="Z84" s="37">
        <v>109.07501186969668</v>
      </c>
      <c r="AA84" s="37">
        <v>114.08689293544731</v>
      </c>
      <c r="AB84" s="37">
        <v>121.74281048553523</v>
      </c>
      <c r="AC84" s="37">
        <v>127.19874043837436</v>
      </c>
      <c r="AD84" s="37">
        <v>135.63737459298054</v>
      </c>
    </row>
    <row r="85" spans="1:29" ht="15" customHeight="1">
      <c r="A85" s="51" t="s">
        <v>37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</row>
    <row r="86" spans="1:29" ht="15" customHeight="1">
      <c r="A86" s="52" t="s">
        <v>36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</row>
    <row r="87" spans="1:1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29" ht="15" customHeight="1">
      <c r="A88" s="4" t="s">
        <v>0</v>
      </c>
      <c r="B88" s="5">
        <v>1980</v>
      </c>
      <c r="C88" s="5">
        <v>1981</v>
      </c>
      <c r="D88" s="5">
        <v>1982</v>
      </c>
      <c r="E88" s="5">
        <v>1983</v>
      </c>
      <c r="F88" s="5">
        <v>1984</v>
      </c>
      <c r="G88" s="5">
        <v>1985</v>
      </c>
      <c r="H88" s="5">
        <v>1986</v>
      </c>
      <c r="I88" s="5">
        <v>1987</v>
      </c>
      <c r="J88" s="5">
        <v>1988</v>
      </c>
      <c r="K88" s="5">
        <v>1989</v>
      </c>
      <c r="L88" s="5">
        <v>1990</v>
      </c>
      <c r="M88" s="5">
        <v>1991</v>
      </c>
      <c r="N88" s="5">
        <v>1992</v>
      </c>
      <c r="O88" s="5">
        <v>1993</v>
      </c>
      <c r="P88" s="5">
        <v>1994</v>
      </c>
      <c r="Q88" s="5">
        <v>1995</v>
      </c>
      <c r="R88" s="5">
        <v>1996</v>
      </c>
      <c r="S88" s="5">
        <v>1997</v>
      </c>
      <c r="T88" s="6">
        <v>1998</v>
      </c>
      <c r="U88" s="5">
        <v>1999</v>
      </c>
      <c r="V88" s="6">
        <v>2000</v>
      </c>
      <c r="W88" s="5">
        <v>2001</v>
      </c>
      <c r="X88" s="6">
        <v>2002</v>
      </c>
      <c r="Y88" s="6">
        <v>2003</v>
      </c>
      <c r="Z88" s="6">
        <v>2004</v>
      </c>
      <c r="AA88" s="6">
        <v>2005</v>
      </c>
      <c r="AB88" s="5">
        <v>2006</v>
      </c>
      <c r="AC88" s="5">
        <v>2007</v>
      </c>
    </row>
    <row r="89" spans="1:22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9"/>
      <c r="T89" s="39"/>
      <c r="U89" s="2"/>
      <c r="V89" s="2"/>
    </row>
    <row r="90" spans="1:29" ht="15" customHeight="1">
      <c r="A90" s="8" t="s">
        <v>19</v>
      </c>
      <c r="B90" s="40">
        <f aca="true" t="shared" si="15" ref="B90:AB97">B7/B$84*100</f>
        <v>1888512.241199401</v>
      </c>
      <c r="C90" s="40">
        <f t="shared" si="15"/>
        <v>2755171.2801365326</v>
      </c>
      <c r="D90" s="40">
        <f t="shared" si="15"/>
        <v>2504251.8135685995</v>
      </c>
      <c r="E90" s="40">
        <f t="shared" si="15"/>
        <v>3185684.769185652</v>
      </c>
      <c r="F90" s="40">
        <f t="shared" si="15"/>
        <v>3678538.4250064017</v>
      </c>
      <c r="G90" s="40">
        <f t="shared" si="15"/>
        <v>3231724.8380438373</v>
      </c>
      <c r="H90" s="40">
        <f t="shared" si="15"/>
        <v>3390823.405831435</v>
      </c>
      <c r="I90" s="40">
        <f t="shared" si="15"/>
        <v>3345046.8057504017</v>
      </c>
      <c r="J90" s="40">
        <f t="shared" si="15"/>
        <v>3774760.4911083705</v>
      </c>
      <c r="K90" s="40">
        <f t="shared" si="15"/>
        <v>4374443.483341082</v>
      </c>
      <c r="L90" s="40">
        <f t="shared" si="15"/>
        <v>3943190.8564979252</v>
      </c>
      <c r="M90" s="40">
        <f t="shared" si="15"/>
        <v>4381776.168059383</v>
      </c>
      <c r="N90" s="40">
        <f t="shared" si="15"/>
        <v>8777121.39168858</v>
      </c>
      <c r="O90" s="40">
        <f t="shared" si="15"/>
        <v>10485717.123898337</v>
      </c>
      <c r="P90" s="40">
        <f t="shared" si="15"/>
        <v>11189985.101980042</v>
      </c>
      <c r="Q90" s="40">
        <f t="shared" si="15"/>
        <v>4756947.14196883</v>
      </c>
      <c r="R90" s="40">
        <f t="shared" si="15"/>
        <v>9838818.7428005</v>
      </c>
      <c r="S90" s="40">
        <f t="shared" si="15"/>
        <v>11314338.097949278</v>
      </c>
      <c r="T90" s="40">
        <f t="shared" si="15"/>
        <v>15064627.808201237</v>
      </c>
      <c r="U90" s="40">
        <f t="shared" si="15"/>
        <v>16611489.820364563</v>
      </c>
      <c r="V90" s="40">
        <f t="shared" si="15"/>
        <v>17678655.209904965</v>
      </c>
      <c r="W90" s="40">
        <f t="shared" si="15"/>
        <v>19899770.48672313</v>
      </c>
      <c r="X90" s="40">
        <f t="shared" si="15"/>
        <v>19458945.693330646</v>
      </c>
      <c r="Y90" s="40">
        <f t="shared" si="15"/>
        <v>21247271.8</v>
      </c>
      <c r="Z90" s="40">
        <f t="shared" si="15"/>
        <v>20615812.56288387</v>
      </c>
      <c r="AA90" s="40">
        <f t="shared" si="15"/>
        <v>20749854.593195546</v>
      </c>
      <c r="AB90" s="40">
        <f t="shared" si="15"/>
        <v>23442127.207496043</v>
      </c>
      <c r="AC90" s="40">
        <f>AC7/AC$84*100</f>
        <v>22485536.493073106</v>
      </c>
    </row>
    <row r="91" spans="1:29" ht="15" customHeight="1">
      <c r="A91" s="20" t="s">
        <v>3</v>
      </c>
      <c r="B91" s="41">
        <f t="shared" si="15"/>
        <v>360926.96938131214</v>
      </c>
      <c r="C91" s="41">
        <f t="shared" si="15"/>
        <v>218643.09574598577</v>
      </c>
      <c r="D91" s="41">
        <f t="shared" si="15"/>
        <v>165683.05184639638</v>
      </c>
      <c r="E91" s="41">
        <f t="shared" si="15"/>
        <v>179643.8779615969</v>
      </c>
      <c r="F91" s="41">
        <f t="shared" si="15"/>
        <v>81395.90659765282</v>
      </c>
      <c r="G91" s="41">
        <f t="shared" si="15"/>
        <v>71609.64423752585</v>
      </c>
      <c r="H91" s="41">
        <f t="shared" si="15"/>
        <v>98310.94127151596</v>
      </c>
      <c r="I91" s="41">
        <f t="shared" si="15"/>
        <v>86492.32395857619</v>
      </c>
      <c r="J91" s="41">
        <f t="shared" si="15"/>
        <v>91659.23056860492</v>
      </c>
      <c r="K91" s="41">
        <f t="shared" si="15"/>
        <v>109589.8309885998</v>
      </c>
      <c r="L91" s="41">
        <f t="shared" si="15"/>
        <v>149585.70702220796</v>
      </c>
      <c r="M91" s="41">
        <f t="shared" si="15"/>
        <v>236081.40834587094</v>
      </c>
      <c r="N91" s="41">
        <f t="shared" si="15"/>
        <v>309923.8962520221</v>
      </c>
      <c r="O91" s="41">
        <f t="shared" si="15"/>
        <v>299890.662478151</v>
      </c>
      <c r="P91" s="41">
        <f t="shared" si="15"/>
        <v>288322.5844914419</v>
      </c>
      <c r="Q91" s="41">
        <f t="shared" si="15"/>
        <v>233463.8623852396</v>
      </c>
      <c r="R91" s="41">
        <f t="shared" si="15"/>
        <v>258927.84079891336</v>
      </c>
      <c r="S91" s="41">
        <f t="shared" si="15"/>
        <v>262628.766247562</v>
      </c>
      <c r="T91" s="41">
        <f t="shared" si="15"/>
        <v>314925.3553435687</v>
      </c>
      <c r="U91" s="41">
        <f t="shared" si="15"/>
        <v>328647.3007430051</v>
      </c>
      <c r="V91" s="41">
        <f t="shared" si="15"/>
        <v>326446.9730783153</v>
      </c>
      <c r="W91" s="41">
        <f t="shared" si="15"/>
        <v>333324.7145873091</v>
      </c>
      <c r="X91" s="41">
        <f t="shared" si="15"/>
        <v>324334.3954483767</v>
      </c>
      <c r="Y91" s="41">
        <f t="shared" si="15"/>
        <v>339617.5</v>
      </c>
      <c r="Z91" s="41">
        <f t="shared" si="15"/>
        <v>252395.11349206103</v>
      </c>
      <c r="AA91" s="41">
        <f t="shared" si="15"/>
        <v>383303.1023532497</v>
      </c>
      <c r="AB91" s="41">
        <f t="shared" si="15"/>
        <v>441489.15065819054</v>
      </c>
      <c r="AC91" s="41">
        <f>AC8/AC$84*100</f>
        <v>459751.95822267205</v>
      </c>
    </row>
    <row r="92" spans="1:29" ht="15" customHeight="1">
      <c r="A92" s="20" t="s">
        <v>4</v>
      </c>
      <c r="B92" s="41">
        <f t="shared" si="15"/>
        <v>61848.987710882124</v>
      </c>
      <c r="C92" s="41">
        <f t="shared" si="15"/>
        <v>60361.59085011879</v>
      </c>
      <c r="D92" s="41">
        <f t="shared" si="15"/>
        <v>101227.79975652648</v>
      </c>
      <c r="E92" s="41">
        <f t="shared" si="15"/>
        <v>61877.33574232783</v>
      </c>
      <c r="F92" s="41">
        <f t="shared" si="15"/>
        <v>91135.58772899589</v>
      </c>
      <c r="G92" s="41">
        <f t="shared" si="15"/>
        <v>74502.0778480991</v>
      </c>
      <c r="H92" s="41">
        <f t="shared" si="15"/>
        <v>97639.34787344465</v>
      </c>
      <c r="I92" s="41">
        <f t="shared" si="15"/>
        <v>74307.29562036847</v>
      </c>
      <c r="J92" s="41">
        <f t="shared" si="15"/>
        <v>83213.4339953808</v>
      </c>
      <c r="K92" s="41">
        <f t="shared" si="15"/>
        <v>80382.76877646809</v>
      </c>
      <c r="L92" s="41">
        <f t="shared" si="15"/>
        <v>78375.94081803811</v>
      </c>
      <c r="M92" s="41">
        <f t="shared" si="15"/>
        <v>135392.37740884384</v>
      </c>
      <c r="N92" s="41">
        <f t="shared" si="15"/>
        <v>148566.7664169966</v>
      </c>
      <c r="O92" s="41">
        <f t="shared" si="15"/>
        <v>126761.33850898409</v>
      </c>
      <c r="P92" s="41">
        <f t="shared" si="15"/>
        <v>113110.6032743693</v>
      </c>
      <c r="Q92" s="41">
        <f t="shared" si="15"/>
        <v>88870.98276001954</v>
      </c>
      <c r="R92" s="41">
        <f t="shared" si="15"/>
        <v>83517.35475393073</v>
      </c>
      <c r="S92" s="41">
        <f t="shared" si="15"/>
        <v>97831.99105094503</v>
      </c>
      <c r="T92" s="41">
        <f t="shared" si="15"/>
        <v>89898.33936812368</v>
      </c>
      <c r="U92" s="41">
        <f t="shared" si="15"/>
        <v>124774.91753164766</v>
      </c>
      <c r="V92" s="41">
        <f t="shared" si="15"/>
        <v>120744.6572036714</v>
      </c>
      <c r="W92" s="41">
        <f t="shared" si="15"/>
        <v>102314.93985910133</v>
      </c>
      <c r="X92" s="41">
        <f t="shared" si="15"/>
        <v>97108.02293994605</v>
      </c>
      <c r="Y92" s="41">
        <f t="shared" si="15"/>
        <v>121534.3</v>
      </c>
      <c r="Z92" s="41">
        <f t="shared" si="15"/>
        <v>91955.06677534952</v>
      </c>
      <c r="AA92" s="41">
        <f t="shared" si="15"/>
        <v>133547.0675726161</v>
      </c>
      <c r="AB92" s="41">
        <f t="shared" si="15"/>
        <v>180178.03197180363</v>
      </c>
      <c r="AC92" s="41">
        <f>AC9/AC$84*100</f>
        <v>171776.93682105182</v>
      </c>
    </row>
    <row r="93" spans="1:29" ht="15" customHeight="1">
      <c r="A93" s="20" t="s">
        <v>5</v>
      </c>
      <c r="B93" s="41">
        <f t="shared" si="15"/>
        <v>66932.46615287244</v>
      </c>
      <c r="C93" s="41">
        <f t="shared" si="15"/>
        <v>113345.65392966749</v>
      </c>
      <c r="D93" s="41">
        <f t="shared" si="15"/>
        <v>133868.6004943452</v>
      </c>
      <c r="E93" s="41">
        <f t="shared" si="15"/>
        <v>171216.1404769788</v>
      </c>
      <c r="F93" s="41">
        <f t="shared" si="15"/>
        <v>162235.2599878003</v>
      </c>
      <c r="G93" s="41">
        <f t="shared" si="15"/>
        <v>126302.93432836565</v>
      </c>
      <c r="H93" s="41">
        <f t="shared" si="15"/>
        <v>160252.51698593932</v>
      </c>
      <c r="I93" s="41">
        <f t="shared" si="15"/>
        <v>116591.4816782191</v>
      </c>
      <c r="J93" s="41">
        <f t="shared" si="15"/>
        <v>119432.49864503842</v>
      </c>
      <c r="K93" s="41">
        <f t="shared" si="15"/>
        <v>41879.1179601876</v>
      </c>
      <c r="L93" s="41">
        <f t="shared" si="15"/>
        <v>138941.25204274186</v>
      </c>
      <c r="M93" s="41">
        <f t="shared" si="15"/>
        <v>251701.36178611248</v>
      </c>
      <c r="N93" s="41">
        <f t="shared" si="15"/>
        <v>338215.0719423698</v>
      </c>
      <c r="O93" s="41">
        <f t="shared" si="15"/>
        <v>217694.97560163582</v>
      </c>
      <c r="P93" s="41">
        <f t="shared" si="15"/>
        <v>93229.52716489168</v>
      </c>
      <c r="Q93" s="41">
        <f t="shared" si="15"/>
        <v>147886.65873565577</v>
      </c>
      <c r="R93" s="41">
        <f t="shared" si="15"/>
        <v>123156.21420820891</v>
      </c>
      <c r="S93" s="41">
        <f t="shared" si="15"/>
        <v>105504.8370072363</v>
      </c>
      <c r="T93" s="41">
        <f t="shared" si="15"/>
        <v>91632.13681568301</v>
      </c>
      <c r="U93" s="41">
        <f t="shared" si="15"/>
        <v>110303.43099298238</v>
      </c>
      <c r="V93" s="41">
        <f t="shared" si="15"/>
        <v>46921.856862874185</v>
      </c>
      <c r="W93" s="41">
        <f t="shared" si="15"/>
        <v>38114.99762557165</v>
      </c>
      <c r="X93" s="41">
        <f t="shared" si="15"/>
        <v>30307.6340920946</v>
      </c>
      <c r="Y93" s="41">
        <f t="shared" si="15"/>
        <v>30279.8</v>
      </c>
      <c r="Z93" s="41">
        <f t="shared" si="15"/>
        <v>37038.730784886546</v>
      </c>
      <c r="AA93" s="41">
        <f t="shared" si="15"/>
        <v>57494.42228838171</v>
      </c>
      <c r="AB93" s="41">
        <f t="shared" si="15"/>
        <v>75754.945718916</v>
      </c>
      <c r="AC93" s="41">
        <f>AC10/AC$84*100</f>
        <v>70827.66675952109</v>
      </c>
    </row>
    <row r="94" spans="1:29" ht="15" customHeight="1">
      <c r="A94" s="20" t="s">
        <v>6</v>
      </c>
      <c r="B94" s="41">
        <f t="shared" si="15"/>
        <v>171991.02062067224</v>
      </c>
      <c r="C94" s="41">
        <f t="shared" si="15"/>
        <v>134136.8685558195</v>
      </c>
      <c r="D94" s="41">
        <f t="shared" si="15"/>
        <v>173533.37101118822</v>
      </c>
      <c r="E94" s="41">
        <f t="shared" si="15"/>
        <v>73853.59427310096</v>
      </c>
      <c r="F94" s="41">
        <f t="shared" si="15"/>
        <v>129955.17395249185</v>
      </c>
      <c r="G94" s="41">
        <f t="shared" si="15"/>
        <v>185641.64809679284</v>
      </c>
      <c r="H94" s="41">
        <f t="shared" si="15"/>
        <v>291058.2465179826</v>
      </c>
      <c r="I94" s="41">
        <f t="shared" si="15"/>
        <v>51006.101078883534</v>
      </c>
      <c r="J94" s="41">
        <f t="shared" si="15"/>
        <v>45217.98643926419</v>
      </c>
      <c r="K94" s="41">
        <f t="shared" si="15"/>
        <v>146441.4075303705</v>
      </c>
      <c r="L94" s="41">
        <f t="shared" si="15"/>
        <v>309927.22639905184</v>
      </c>
      <c r="M94" s="41">
        <f t="shared" si="15"/>
        <v>199314.84900877276</v>
      </c>
      <c r="N94" s="41">
        <f t="shared" si="15"/>
        <v>2377714.707032424</v>
      </c>
      <c r="O94" s="41">
        <f t="shared" si="15"/>
        <v>508931.9090705528</v>
      </c>
      <c r="P94" s="41">
        <f t="shared" si="15"/>
        <v>6483236.624500849</v>
      </c>
      <c r="Q94" s="41">
        <f t="shared" si="15"/>
        <v>203426.80269188381</v>
      </c>
      <c r="R94" s="41">
        <f t="shared" si="15"/>
        <v>241651.48104981772</v>
      </c>
      <c r="S94" s="41">
        <f t="shared" si="15"/>
        <v>27641.219683376938</v>
      </c>
      <c r="T94" s="41">
        <f t="shared" si="15"/>
        <v>49745.40924360258</v>
      </c>
      <c r="U94" s="41">
        <f t="shared" si="15"/>
        <v>42361.135582695206</v>
      </c>
      <c r="V94" s="41">
        <f t="shared" si="15"/>
        <v>34091.606886568596</v>
      </c>
      <c r="W94" s="41">
        <f t="shared" si="15"/>
        <v>41602.980557925985</v>
      </c>
      <c r="X94" s="41">
        <f t="shared" si="15"/>
        <v>38101.73295894231</v>
      </c>
      <c r="Y94" s="41">
        <f t="shared" si="15"/>
        <v>67861.5</v>
      </c>
      <c r="Z94" s="41">
        <f t="shared" si="15"/>
        <v>22920.006673815933</v>
      </c>
      <c r="AA94" s="41">
        <f t="shared" si="15"/>
        <v>74506.71835553982</v>
      </c>
      <c r="AB94" s="41">
        <f t="shared" si="15"/>
        <v>79748.6928491235</v>
      </c>
      <c r="AC94" s="41">
        <f>AC11/AC$84*100</f>
        <v>98945.08354898023</v>
      </c>
    </row>
    <row r="95" spans="1:29" ht="15" customHeight="1">
      <c r="A95" s="20" t="s">
        <v>7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>
        <f t="shared" si="15"/>
        <v>24006.563343537797</v>
      </c>
      <c r="S95" s="41">
        <f t="shared" si="15"/>
        <v>9641.881304457791</v>
      </c>
      <c r="T95" s="41">
        <f t="shared" si="15"/>
        <v>7276.4636794347025</v>
      </c>
      <c r="U95" s="41"/>
      <c r="V95" s="41"/>
      <c r="W95" s="41"/>
      <c r="X95" s="41"/>
      <c r="Y95" s="41"/>
      <c r="Z95" s="41"/>
      <c r="AA95" s="41"/>
      <c r="AB95" s="41"/>
      <c r="AC95" s="41"/>
    </row>
    <row r="96" spans="1:29" ht="15" customHeight="1">
      <c r="A96" s="20" t="s">
        <v>15</v>
      </c>
      <c r="B96" s="41">
        <f aca="true" t="shared" si="16" ref="B96:Q97">B13/B$84*100</f>
        <v>1182755.9841697458</v>
      </c>
      <c r="C96" s="41">
        <f t="shared" si="16"/>
        <v>1508369.0869101903</v>
      </c>
      <c r="D96" s="41">
        <f t="shared" si="16"/>
        <v>1265140.909610139</v>
      </c>
      <c r="E96" s="41">
        <f t="shared" si="16"/>
        <v>1615907.7713928334</v>
      </c>
      <c r="F96" s="41">
        <f t="shared" si="16"/>
        <v>2021679.5262630691</v>
      </c>
      <c r="G96" s="41">
        <f t="shared" si="16"/>
        <v>1822145.5251578027</v>
      </c>
      <c r="H96" s="41">
        <f t="shared" si="16"/>
        <v>1768408.739183007</v>
      </c>
      <c r="I96" s="41">
        <f t="shared" si="16"/>
        <v>1698421.932404567</v>
      </c>
      <c r="J96" s="41">
        <f t="shared" si="16"/>
        <v>1955712.4838242002</v>
      </c>
      <c r="K96" s="41">
        <f t="shared" si="16"/>
        <v>1920520.8218352657</v>
      </c>
      <c r="L96" s="41">
        <f t="shared" si="16"/>
        <v>2258917.107488545</v>
      </c>
      <c r="M96" s="41">
        <f t="shared" si="16"/>
        <v>2576183.804815058</v>
      </c>
      <c r="N96" s="41">
        <f t="shared" si="16"/>
        <v>2794731.3465170613</v>
      </c>
      <c r="O96" s="41">
        <f t="shared" si="16"/>
        <v>3165900.433827828</v>
      </c>
      <c r="P96" s="41">
        <f t="shared" si="16"/>
        <v>3848834.848502114</v>
      </c>
      <c r="Q96" s="41">
        <f t="shared" si="16"/>
        <v>3234740.9263598914</v>
      </c>
      <c r="R96" s="41">
        <f t="shared" si="15"/>
        <v>3350567.8434282066</v>
      </c>
      <c r="S96" s="41">
        <f t="shared" si="15"/>
        <v>4012133.238443789</v>
      </c>
      <c r="T96" s="41">
        <f t="shared" si="15"/>
        <v>4427555.078388873</v>
      </c>
      <c r="U96" s="41">
        <f t="shared" si="15"/>
        <v>4362939.562403709</v>
      </c>
      <c r="V96" s="41">
        <f t="shared" si="15"/>
        <v>4725776.247905018</v>
      </c>
      <c r="W96" s="41">
        <f t="shared" si="15"/>
        <v>4826684.6877573645</v>
      </c>
      <c r="X96" s="41">
        <f t="shared" si="15"/>
        <v>4787701.272021693</v>
      </c>
      <c r="Y96" s="41">
        <f t="shared" si="15"/>
        <v>4918944.1</v>
      </c>
      <c r="Z96" s="41">
        <f t="shared" si="15"/>
        <v>4381571.835820044</v>
      </c>
      <c r="AA96" s="41">
        <f t="shared" si="15"/>
        <v>5071730.630155682</v>
      </c>
      <c r="AB96" s="41">
        <f t="shared" si="15"/>
        <v>5416743.028766795</v>
      </c>
      <c r="AC96" s="41">
        <f>AC13/AC$84*100</f>
        <v>5225468.724841839</v>
      </c>
    </row>
    <row r="97" spans="1:29" ht="15" customHeight="1">
      <c r="A97" s="20" t="s">
        <v>8</v>
      </c>
      <c r="B97" s="41"/>
      <c r="C97" s="41"/>
      <c r="D97" s="41"/>
      <c r="E97" s="41"/>
      <c r="F97" s="41"/>
      <c r="G97" s="41"/>
      <c r="H97" s="41"/>
      <c r="I97" s="41">
        <f t="shared" si="16"/>
        <v>236346.79527583247</v>
      </c>
      <c r="J97" s="41">
        <f t="shared" si="16"/>
        <v>183573.74969861712</v>
      </c>
      <c r="K97" s="41">
        <f t="shared" si="16"/>
        <v>691953.1446128051</v>
      </c>
      <c r="L97" s="41">
        <f t="shared" si="16"/>
        <v>390825.08424299426</v>
      </c>
      <c r="M97" s="41">
        <f t="shared" si="16"/>
        <v>775248.2562126793</v>
      </c>
      <c r="N97" s="41">
        <f t="shared" si="16"/>
        <v>2518833.51092477</v>
      </c>
      <c r="O97" s="41">
        <f t="shared" si="16"/>
        <v>5860200.008544646</v>
      </c>
      <c r="P97" s="41">
        <f t="shared" si="16"/>
        <v>49439.83017436364</v>
      </c>
      <c r="Q97" s="41">
        <f t="shared" si="16"/>
        <v>83375.630100497</v>
      </c>
      <c r="R97" s="41">
        <f t="shared" si="15"/>
        <v>260247.188392762</v>
      </c>
      <c r="S97" s="41">
        <f t="shared" si="15"/>
        <v>1562.6276244588068</v>
      </c>
      <c r="T97" s="41">
        <f t="shared" si="15"/>
        <v>200179.51516305938</v>
      </c>
      <c r="U97" s="41"/>
      <c r="V97" s="41"/>
      <c r="W97" s="41"/>
      <c r="X97" s="41">
        <f>X14/X$84*100</f>
        <v>70467.92546605709</v>
      </c>
      <c r="Y97" s="41">
        <f>Y14/Y$84*100</f>
        <v>24964.1</v>
      </c>
      <c r="Z97" s="41">
        <f>Z14/Z$84*100</f>
        <v>10176.482963174274</v>
      </c>
      <c r="AA97" s="41">
        <f>AA14/AA$84*100</f>
        <v>0</v>
      </c>
      <c r="AB97" s="41">
        <f>AB14/AB$84*100</f>
        <v>1890513.1981271766</v>
      </c>
      <c r="AC97" s="41">
        <f>AC14/AC$84*100</f>
        <v>335613.6220600581</v>
      </c>
    </row>
    <row r="98" spans="1:29" ht="15" customHeight="1">
      <c r="A98" s="20" t="s">
        <v>9</v>
      </c>
      <c r="B98" s="41"/>
      <c r="C98" s="41">
        <f>C15/C$84*100</f>
        <v>720314.9841447507</v>
      </c>
      <c r="D98" s="41">
        <f>D15/D$84*100</f>
        <v>664798.0808500045</v>
      </c>
      <c r="E98" s="41"/>
      <c r="F98" s="41"/>
      <c r="G98" s="41"/>
      <c r="H98" s="41"/>
      <c r="I98" s="41"/>
      <c r="J98" s="41"/>
      <c r="K98" s="41"/>
      <c r="L98" s="41"/>
      <c r="M98" s="41"/>
      <c r="N98" s="41">
        <f>N15/N$84*100</f>
        <v>289136.09260293684</v>
      </c>
      <c r="O98" s="41">
        <f>O15/O$84*100</f>
        <v>306337.79586653895</v>
      </c>
      <c r="P98" s="41">
        <f>P15/P$84*100</f>
        <v>313811.0838720132</v>
      </c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>
        <f>AB15/AB$84*100</f>
        <v>0</v>
      </c>
      <c r="AC98" s="41">
        <f>AC15/AC$84*100</f>
        <v>0</v>
      </c>
    </row>
    <row r="99" spans="1:29" ht="15" customHeight="1">
      <c r="A99" s="20" t="s">
        <v>10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>
        <f aca="true" t="shared" si="17" ref="Q99:AA100">Q16/Q$84*100</f>
        <v>765182.2789356435</v>
      </c>
      <c r="R99" s="41">
        <f t="shared" si="17"/>
        <v>5496744.256825123</v>
      </c>
      <c r="S99" s="41">
        <f t="shared" si="17"/>
        <v>6797393.5365874525</v>
      </c>
      <c r="T99" s="41">
        <f t="shared" si="17"/>
        <v>9883415.510198893</v>
      </c>
      <c r="U99" s="41">
        <f t="shared" si="17"/>
        <v>11638509.509766147</v>
      </c>
      <c r="V99" s="41">
        <f t="shared" si="17"/>
        <v>12403938.141472904</v>
      </c>
      <c r="W99" s="41">
        <f t="shared" si="17"/>
        <v>14127339.232643714</v>
      </c>
      <c r="X99" s="41">
        <f t="shared" si="17"/>
        <v>14110521.48874047</v>
      </c>
      <c r="Y99" s="41">
        <f t="shared" si="17"/>
        <v>14642041.399999999</v>
      </c>
      <c r="Z99" s="41">
        <f t="shared" si="17"/>
        <v>14221772.46107609</v>
      </c>
      <c r="AA99" s="41">
        <f t="shared" si="17"/>
        <v>14406340.533175604</v>
      </c>
      <c r="AB99" s="41">
        <f>AB16/AB$84*100</f>
        <v>15355646.650050975</v>
      </c>
      <c r="AC99" s="41">
        <f>AC16/AC$84*100</f>
        <v>16121469.858370934</v>
      </c>
    </row>
    <row r="100" spans="1:29" ht="15" customHeight="1">
      <c r="A100" s="20" t="s">
        <v>11</v>
      </c>
      <c r="B100" s="41">
        <f>B17/B$84*100</f>
        <v>44056.813163916035</v>
      </c>
      <c r="C100" s="41"/>
      <c r="D100" s="41"/>
      <c r="E100" s="41">
        <f aca="true" t="shared" si="18" ref="E100:J100">E17/E$84*100</f>
        <v>1083186.0493388139</v>
      </c>
      <c r="F100" s="41">
        <f t="shared" si="18"/>
        <v>1192136.970476392</v>
      </c>
      <c r="G100" s="41">
        <f t="shared" si="18"/>
        <v>951523.0083752517</v>
      </c>
      <c r="H100" s="41">
        <f t="shared" si="18"/>
        <v>975153.6139995456</v>
      </c>
      <c r="I100" s="41">
        <f t="shared" si="18"/>
        <v>1081880.875733955</v>
      </c>
      <c r="J100" s="41">
        <f t="shared" si="18"/>
        <v>1295951.107937265</v>
      </c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>
        <f t="shared" si="17"/>
        <v>3953.9633443755706</v>
      </c>
      <c r="V100" s="41">
        <f t="shared" si="17"/>
        <v>20735.726495612973</v>
      </c>
      <c r="W100" s="41">
        <f t="shared" si="17"/>
        <v>329750.6028874149</v>
      </c>
      <c r="X100" s="41">
        <f t="shared" si="17"/>
        <v>403.2216630655018</v>
      </c>
      <c r="Y100" s="41">
        <f t="shared" si="17"/>
        <v>1102029.1</v>
      </c>
      <c r="Z100" s="41">
        <f t="shared" si="17"/>
        <v>1597982.8652984467</v>
      </c>
      <c r="AA100" s="41">
        <f t="shared" si="17"/>
        <v>622932.1192944745</v>
      </c>
      <c r="AB100" s="41">
        <f>AB17/AB$84*100</f>
        <v>2053.5093530611693</v>
      </c>
      <c r="AC100" s="41">
        <f>AC17/AC$84*100</f>
        <v>1682.6424480491924</v>
      </c>
    </row>
    <row r="101" spans="1:29" ht="15" customHeight="1">
      <c r="A101" s="20" t="s">
        <v>12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>
        <f>K18/K$84*100</f>
        <v>1383676.3916373851</v>
      </c>
      <c r="L101" s="41">
        <f>L18/L$84*100</f>
        <v>616618.538484346</v>
      </c>
      <c r="M101" s="41">
        <f>M18/M$84*100</f>
        <v>207854.11048204568</v>
      </c>
      <c r="N101" s="41"/>
      <c r="O101" s="41"/>
      <c r="P101" s="41"/>
      <c r="Q101" s="41"/>
      <c r="R101" s="41"/>
      <c r="S101" s="41"/>
      <c r="T101" s="41"/>
      <c r="U101" s="41"/>
      <c r="V101" s="41"/>
      <c r="W101" s="41">
        <f>W18/W$84*100</f>
        <v>100638.33080472595</v>
      </c>
      <c r="X101" s="41"/>
      <c r="Y101" s="41"/>
      <c r="Z101" s="41"/>
      <c r="AA101" s="41"/>
      <c r="AB101" s="3"/>
      <c r="AC101" s="41"/>
    </row>
    <row r="102" spans="1:29" ht="15" customHeight="1">
      <c r="A102" s="2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3"/>
      <c r="AC102" s="3"/>
    </row>
    <row r="103" spans="1:29" ht="15" customHeight="1">
      <c r="A103" s="8" t="s">
        <v>20</v>
      </c>
      <c r="B103" s="40">
        <f aca="true" t="shared" si="19" ref="B103:AC103">B20/B$84*100</f>
        <v>1888512.241199401</v>
      </c>
      <c r="C103" s="40">
        <f t="shared" si="19"/>
        <v>2755171.2801365326</v>
      </c>
      <c r="D103" s="40">
        <f t="shared" si="19"/>
        <v>2504251.8135685995</v>
      </c>
      <c r="E103" s="40">
        <f t="shared" si="19"/>
        <v>3185684.769185652</v>
      </c>
      <c r="F103" s="40">
        <f t="shared" si="19"/>
        <v>3678538.4250064017</v>
      </c>
      <c r="G103" s="40">
        <f t="shared" si="19"/>
        <v>3231724.8380438373</v>
      </c>
      <c r="H103" s="40">
        <f t="shared" si="19"/>
        <v>3390823.405831435</v>
      </c>
      <c r="I103" s="40">
        <f t="shared" si="19"/>
        <v>3345046.8057504017</v>
      </c>
      <c r="J103" s="40">
        <f t="shared" si="19"/>
        <v>3774760.4911083705</v>
      </c>
      <c r="K103" s="40">
        <f t="shared" si="19"/>
        <v>4374444.322383375</v>
      </c>
      <c r="L103" s="40">
        <f t="shared" si="19"/>
        <v>3943190.8564979252</v>
      </c>
      <c r="M103" s="40">
        <f t="shared" si="19"/>
        <v>4381776.168059383</v>
      </c>
      <c r="N103" s="40">
        <f t="shared" si="19"/>
        <v>8777121.39168858</v>
      </c>
      <c r="O103" s="40">
        <f t="shared" si="19"/>
        <v>10485717.123898337</v>
      </c>
      <c r="P103" s="40">
        <f t="shared" si="19"/>
        <v>11189984.71370811</v>
      </c>
      <c r="Q103" s="40">
        <f t="shared" si="19"/>
        <v>4756946.5792663265</v>
      </c>
      <c r="R103" s="40">
        <f t="shared" si="19"/>
        <v>9838818.958415404</v>
      </c>
      <c r="S103" s="40">
        <f t="shared" si="19"/>
        <v>11314338.097949278</v>
      </c>
      <c r="T103" s="40">
        <f t="shared" si="19"/>
        <v>15064627.808201237</v>
      </c>
      <c r="U103" s="40">
        <f t="shared" si="19"/>
        <v>16611489.820364561</v>
      </c>
      <c r="V103" s="40">
        <f t="shared" si="19"/>
        <v>17678655.209904965</v>
      </c>
      <c r="W103" s="40">
        <f t="shared" si="19"/>
        <v>19899770.486723132</v>
      </c>
      <c r="X103" s="40">
        <f t="shared" si="19"/>
        <v>19458945.693330646</v>
      </c>
      <c r="Y103" s="40">
        <f t="shared" si="19"/>
        <v>21247271.8</v>
      </c>
      <c r="Z103" s="40">
        <f t="shared" si="19"/>
        <v>20615812.56288387</v>
      </c>
      <c r="AA103" s="40">
        <f t="shared" si="19"/>
        <v>20749854.593195546</v>
      </c>
      <c r="AB103" s="40">
        <f t="shared" si="19"/>
        <v>23442127.207496043</v>
      </c>
      <c r="AC103" s="40">
        <f t="shared" si="19"/>
        <v>22485536.4930731</v>
      </c>
    </row>
    <row r="104" spans="1:29" ht="15" customHeight="1">
      <c r="A104" s="20" t="s">
        <v>28</v>
      </c>
      <c r="B104" s="41">
        <f aca="true" t="shared" si="20" ref="B104:AC104">B21/B$84*100</f>
        <v>788786.4049154968</v>
      </c>
      <c r="C104" s="41">
        <f t="shared" si="20"/>
        <v>902070.4410378861</v>
      </c>
      <c r="D104" s="41">
        <f t="shared" si="20"/>
        <v>950714.9683255813</v>
      </c>
      <c r="E104" s="41">
        <f t="shared" si="20"/>
        <v>1239986.3230657883</v>
      </c>
      <c r="F104" s="41">
        <f t="shared" si="20"/>
        <v>943079.410117762</v>
      </c>
      <c r="G104" s="41">
        <f t="shared" si="20"/>
        <v>1008670.4845599112</v>
      </c>
      <c r="H104" s="41">
        <f t="shared" si="20"/>
        <v>1200085.7413228143</v>
      </c>
      <c r="I104" s="41">
        <f t="shared" si="20"/>
        <v>1095220.2751778876</v>
      </c>
      <c r="J104" s="41">
        <f t="shared" si="20"/>
        <v>1155935.9690287646</v>
      </c>
      <c r="K104" s="41">
        <f t="shared" si="20"/>
        <v>1239982.0085736196</v>
      </c>
      <c r="L104" s="41">
        <f t="shared" si="20"/>
        <v>1273535.3459124924</v>
      </c>
      <c r="M104" s="41">
        <f t="shared" si="20"/>
        <v>1623043.107724382</v>
      </c>
      <c r="N104" s="41">
        <f t="shared" si="20"/>
        <v>1748659.6998512857</v>
      </c>
      <c r="O104" s="41">
        <f t="shared" si="20"/>
        <v>2304570.150835748</v>
      </c>
      <c r="P104" s="41">
        <f t="shared" si="20"/>
        <v>2298403.280729174</v>
      </c>
      <c r="Q104" s="41">
        <f t="shared" si="20"/>
        <v>1917884.5492521664</v>
      </c>
      <c r="R104" s="41">
        <f t="shared" si="20"/>
        <v>1880953.9111084105</v>
      </c>
      <c r="S104" s="41">
        <f t="shared" si="20"/>
        <v>2236488.8096216535</v>
      </c>
      <c r="T104" s="41">
        <f t="shared" si="20"/>
        <v>1669911.2559846144</v>
      </c>
      <c r="U104" s="41">
        <f t="shared" si="20"/>
        <v>2138633.822586347</v>
      </c>
      <c r="V104" s="41">
        <f t="shared" si="20"/>
        <v>2247328.1666585435</v>
      </c>
      <c r="W104" s="41">
        <f t="shared" si="20"/>
        <v>2403828.3652076926</v>
      </c>
      <c r="X104" s="41">
        <f t="shared" si="20"/>
        <v>2445494.8736000075</v>
      </c>
      <c r="Y104" s="41">
        <f t="shared" si="20"/>
        <v>2821900</v>
      </c>
      <c r="Z104" s="41">
        <f t="shared" si="20"/>
        <v>3015631.11808731</v>
      </c>
      <c r="AA104" s="41">
        <f t="shared" si="20"/>
        <v>2499601.5112915384</v>
      </c>
      <c r="AB104" s="41">
        <f t="shared" si="20"/>
        <v>2856474.715944875</v>
      </c>
      <c r="AC104" s="41">
        <f t="shared" si="20"/>
        <v>2914192.3003521324</v>
      </c>
    </row>
    <row r="105" spans="1:29" ht="15" customHeight="1">
      <c r="A105" s="21" t="s">
        <v>25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>
        <f aca="true" t="shared" si="21" ref="X105:AC114">X22/X$84*100</f>
        <v>1978109.5048609162</v>
      </c>
      <c r="Y105" s="41">
        <f t="shared" si="21"/>
        <v>2106200</v>
      </c>
      <c r="Z105" s="41">
        <f t="shared" si="21"/>
        <v>2327389.157685965</v>
      </c>
      <c r="AA105" s="41">
        <f t="shared" si="21"/>
        <v>2064046.3066448811</v>
      </c>
      <c r="AB105" s="41">
        <f t="shared" si="21"/>
        <v>2362587.9742128532</v>
      </c>
      <c r="AC105" s="41">
        <f t="shared" si="21"/>
        <v>2427733.7097501424</v>
      </c>
    </row>
    <row r="106" spans="1:29" ht="15" customHeight="1">
      <c r="A106" s="21" t="s">
        <v>26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>
        <f t="shared" si="21"/>
        <v>92934.23359829551</v>
      </c>
      <c r="Y106" s="41">
        <f t="shared" si="21"/>
        <v>174600</v>
      </c>
      <c r="Z106" s="41">
        <f t="shared" si="21"/>
        <v>140087.080790363</v>
      </c>
      <c r="AA106" s="41">
        <f t="shared" si="21"/>
        <v>109624.07405622423</v>
      </c>
      <c r="AB106" s="41">
        <f t="shared" si="21"/>
        <v>126598.11235285399</v>
      </c>
      <c r="AC106" s="41">
        <f t="shared" si="21"/>
        <v>130619.53241627823</v>
      </c>
    </row>
    <row r="107" spans="1:29" ht="15" customHeight="1">
      <c r="A107" s="21" t="s">
        <v>27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>
        <f t="shared" si="21"/>
        <v>374451.1351407958</v>
      </c>
      <c r="Y107" s="41">
        <f t="shared" si="21"/>
        <v>541100</v>
      </c>
      <c r="Z107" s="41">
        <f t="shared" si="21"/>
        <v>548154.8796109819</v>
      </c>
      <c r="AA107" s="41">
        <f t="shared" si="21"/>
        <v>325931.1305904328</v>
      </c>
      <c r="AB107" s="41">
        <f t="shared" si="21"/>
        <v>367288.6293791677</v>
      </c>
      <c r="AC107" s="41">
        <f t="shared" si="21"/>
        <v>355839.0581857122</v>
      </c>
    </row>
    <row r="108" spans="1:29" ht="15" customHeight="1">
      <c r="A108" s="20" t="s">
        <v>17</v>
      </c>
      <c r="B108" s="41">
        <f aca="true" t="shared" si="22" ref="B108:W108">B25/B$84*100</f>
        <v>596461.4705268632</v>
      </c>
      <c r="C108" s="41">
        <f t="shared" si="22"/>
        <v>466125.6182314728</v>
      </c>
      <c r="D108" s="41">
        <f t="shared" si="22"/>
        <v>392102.7835467087</v>
      </c>
      <c r="E108" s="41">
        <f t="shared" si="22"/>
        <v>597038.6660155789</v>
      </c>
      <c r="F108" s="41">
        <f t="shared" si="22"/>
        <v>932087.484269532</v>
      </c>
      <c r="G108" s="41">
        <f t="shared" si="22"/>
        <v>503809.3452598513</v>
      </c>
      <c r="H108" s="41">
        <f t="shared" si="22"/>
        <v>683682.079236596</v>
      </c>
      <c r="I108" s="41">
        <f t="shared" si="22"/>
        <v>641210.3947448079</v>
      </c>
      <c r="J108" s="41">
        <f t="shared" si="22"/>
        <v>792511.42781872</v>
      </c>
      <c r="K108" s="41">
        <f t="shared" si="22"/>
        <v>1024499.1669384668</v>
      </c>
      <c r="L108" s="41">
        <f t="shared" si="22"/>
        <v>1299494.7151947226</v>
      </c>
      <c r="M108" s="41">
        <f t="shared" si="22"/>
        <v>1287031.1245847621</v>
      </c>
      <c r="N108" s="41">
        <f t="shared" si="22"/>
        <v>1200442.5599479212</v>
      </c>
      <c r="O108" s="41">
        <f t="shared" si="22"/>
        <v>465385.3340416044</v>
      </c>
      <c r="P108" s="41">
        <f t="shared" si="22"/>
        <v>1134926.6285744342</v>
      </c>
      <c r="Q108" s="41">
        <f t="shared" si="22"/>
        <v>1443621.7159835093</v>
      </c>
      <c r="R108" s="41">
        <f t="shared" si="22"/>
        <v>975955.848869912</v>
      </c>
      <c r="S108" s="41">
        <f t="shared" si="22"/>
        <v>1291917.4067427444</v>
      </c>
      <c r="T108" s="41">
        <f t="shared" si="22"/>
        <v>1477056.9796706561</v>
      </c>
      <c r="U108" s="41">
        <f t="shared" si="22"/>
        <v>1752600.0773866712</v>
      </c>
      <c r="V108" s="41">
        <f t="shared" si="22"/>
        <v>1660234.8878071483</v>
      </c>
      <c r="W108" s="41">
        <f t="shared" si="22"/>
        <v>1399998.7402950402</v>
      </c>
      <c r="X108" s="41">
        <f t="shared" si="21"/>
        <v>1609738.1793947753</v>
      </c>
      <c r="Y108" s="41">
        <f t="shared" si="21"/>
        <v>1360400</v>
      </c>
      <c r="Z108" s="41">
        <f t="shared" si="21"/>
        <v>1613293.4297565557</v>
      </c>
      <c r="AA108" s="41">
        <f t="shared" si="21"/>
        <v>1645015.3490128806</v>
      </c>
      <c r="AB108" s="41">
        <f t="shared" si="21"/>
        <v>2338954.9564722134</v>
      </c>
      <c r="AC108" s="41">
        <f t="shared" si="21"/>
        <v>3151951.6515514636</v>
      </c>
    </row>
    <row r="109" spans="1:29" ht="15" customHeight="1">
      <c r="A109" s="22" t="s">
        <v>32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>
        <f t="shared" si="21"/>
        <v>101293.97190094592</v>
      </c>
      <c r="Y109" s="41">
        <f t="shared" si="21"/>
        <v>7300</v>
      </c>
      <c r="Z109" s="41">
        <f t="shared" si="21"/>
        <v>18244.325312357483</v>
      </c>
      <c r="AA109" s="41">
        <f t="shared" si="21"/>
        <v>8746.491155339023</v>
      </c>
      <c r="AB109" s="41">
        <f t="shared" si="21"/>
        <v>19292.473950887317</v>
      </c>
      <c r="AC109" s="41">
        <f t="shared" si="21"/>
        <v>35373.227631761794</v>
      </c>
    </row>
    <row r="110" spans="1:29" ht="15" customHeight="1">
      <c r="A110" s="22" t="s">
        <v>29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>
        <f t="shared" si="21"/>
        <v>1508444.207493829</v>
      </c>
      <c r="Y110" s="41">
        <f t="shared" si="21"/>
        <v>1353100</v>
      </c>
      <c r="Z110" s="41">
        <f t="shared" si="21"/>
        <v>1595049.1044441983</v>
      </c>
      <c r="AA110" s="41">
        <f t="shared" si="21"/>
        <v>1636268.8578575416</v>
      </c>
      <c r="AB110" s="41">
        <f t="shared" si="21"/>
        <v>2319662.4825213263</v>
      </c>
      <c r="AC110" s="41">
        <f t="shared" si="21"/>
        <v>3116578.423919702</v>
      </c>
    </row>
    <row r="111" spans="1:29" ht="15" customHeight="1">
      <c r="A111" s="20" t="s">
        <v>18</v>
      </c>
      <c r="B111" s="41">
        <f aca="true" t="shared" si="23" ref="B111:W111">B28/B$84*100</f>
        <v>460902.04540712165</v>
      </c>
      <c r="C111" s="41">
        <f t="shared" si="23"/>
        <v>553985.2671355346</v>
      </c>
      <c r="D111" s="41">
        <f t="shared" si="23"/>
        <v>447468.19239313534</v>
      </c>
      <c r="E111" s="41">
        <f t="shared" si="23"/>
        <v>1325594.3933042777</v>
      </c>
      <c r="F111" s="41">
        <f t="shared" si="23"/>
        <v>614434.7410858715</v>
      </c>
      <c r="G111" s="41">
        <f t="shared" si="23"/>
        <v>742303.6438771192</v>
      </c>
      <c r="H111" s="41">
        <f t="shared" si="23"/>
        <v>606655.4825808785</v>
      </c>
      <c r="I111" s="41">
        <f t="shared" si="23"/>
        <v>546017.5330078974</v>
      </c>
      <c r="J111" s="41">
        <f t="shared" si="23"/>
        <v>647284.1474481544</v>
      </c>
      <c r="K111" s="41">
        <f t="shared" si="23"/>
        <v>807371.8024094395</v>
      </c>
      <c r="L111" s="41">
        <f t="shared" si="23"/>
        <v>864428.0008401505</v>
      </c>
      <c r="M111" s="41">
        <f t="shared" si="23"/>
        <v>965451.0237238852</v>
      </c>
      <c r="N111" s="41">
        <f t="shared" si="23"/>
        <v>4657857.87277013</v>
      </c>
      <c r="O111" s="41">
        <f t="shared" si="23"/>
        <v>6805347.236646115</v>
      </c>
      <c r="P111" s="41">
        <f t="shared" si="23"/>
        <v>7194642.439798967</v>
      </c>
      <c r="Q111" s="41">
        <f t="shared" si="23"/>
        <v>1030542.9327918062</v>
      </c>
      <c r="R111" s="41">
        <f t="shared" si="23"/>
        <v>1017911.9216909315</v>
      </c>
      <c r="S111" s="41">
        <f t="shared" si="23"/>
        <v>7148082.376761839</v>
      </c>
      <c r="T111" s="41">
        <f t="shared" si="23"/>
        <v>10954714.32033627</v>
      </c>
      <c r="U111" s="41">
        <f t="shared" si="23"/>
        <v>11515295.8280137</v>
      </c>
      <c r="V111" s="41">
        <f t="shared" si="23"/>
        <v>12963993.16880775</v>
      </c>
      <c r="W111" s="41">
        <f t="shared" si="23"/>
        <v>15057178.790643794</v>
      </c>
      <c r="X111" s="41">
        <f t="shared" si="21"/>
        <v>14940698.003344668</v>
      </c>
      <c r="Y111" s="41">
        <f t="shared" si="21"/>
        <v>15324400</v>
      </c>
      <c r="Z111" s="41">
        <f t="shared" si="21"/>
        <v>15556175.249625655</v>
      </c>
      <c r="AA111" s="41">
        <f t="shared" si="21"/>
        <v>15857465.68647147</v>
      </c>
      <c r="AB111" s="41">
        <f t="shared" si="21"/>
        <v>16118261.375550771</v>
      </c>
      <c r="AC111" s="41">
        <f t="shared" si="21"/>
        <v>15930576.930372452</v>
      </c>
    </row>
    <row r="112" spans="1:29" ht="15" customHeight="1">
      <c r="A112" s="21" t="s">
        <v>30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>
        <f t="shared" si="21"/>
        <v>11503217.04050678</v>
      </c>
      <c r="Y112" s="41">
        <f t="shared" si="21"/>
        <v>11998300</v>
      </c>
      <c r="Z112" s="41">
        <f t="shared" si="21"/>
        <v>12333989.031393915</v>
      </c>
      <c r="AA112" s="41">
        <f t="shared" si="21"/>
        <v>12410640.11447082</v>
      </c>
      <c r="AB112" s="41">
        <f t="shared" si="21"/>
        <v>12594053.26593943</v>
      </c>
      <c r="AC112" s="41">
        <f t="shared" si="21"/>
        <v>12321280.81299128</v>
      </c>
    </row>
    <row r="113" spans="1:29" ht="15" customHeight="1">
      <c r="A113" s="21" t="s">
        <v>31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>
        <f t="shared" si="21"/>
        <v>3437480.9628378884</v>
      </c>
      <c r="Y113" s="41">
        <f t="shared" si="21"/>
        <v>3326100</v>
      </c>
      <c r="Z113" s="41">
        <f t="shared" si="21"/>
        <v>3222186.2182317395</v>
      </c>
      <c r="AA113" s="41">
        <f t="shared" si="21"/>
        <v>3446825.5720006493</v>
      </c>
      <c r="AB113" s="41">
        <f t="shared" si="21"/>
        <v>3524208.1096113417</v>
      </c>
      <c r="AC113" s="41">
        <f t="shared" si="21"/>
        <v>3609296.117381172</v>
      </c>
    </row>
    <row r="114" spans="1:29" ht="15" customHeight="1">
      <c r="A114" s="20" t="s">
        <v>13</v>
      </c>
      <c r="B114" s="41">
        <f aca="true" t="shared" si="24" ref="B114:I114">B31/B$84*100</f>
        <v>42362.32034991926</v>
      </c>
      <c r="C114" s="41">
        <f t="shared" si="24"/>
        <v>28839.426739501192</v>
      </c>
      <c r="D114" s="41">
        <f t="shared" si="24"/>
        <v>23550.957494375547</v>
      </c>
      <c r="E114" s="41">
        <f t="shared" si="24"/>
        <v>15302.997011543443</v>
      </c>
      <c r="F114" s="41">
        <f t="shared" si="24"/>
        <v>1808.7979243922848</v>
      </c>
      <c r="G114" s="41">
        <f t="shared" si="24"/>
        <v>1227.0930469098676</v>
      </c>
      <c r="H114" s="41">
        <f t="shared" si="24"/>
        <v>723.2544286921826</v>
      </c>
      <c r="I114" s="41">
        <f t="shared" si="24"/>
        <v>427.54485397220066</v>
      </c>
      <c r="J114" s="41"/>
      <c r="K114" s="41"/>
      <c r="L114" s="41"/>
      <c r="M114" s="41">
        <f aca="true" t="shared" si="25" ref="M114:Y115">M31/M$84*100</f>
        <v>380787.4150386075</v>
      </c>
      <c r="N114" s="41">
        <f t="shared" si="25"/>
        <v>1002427.4174140753</v>
      </c>
      <c r="O114" s="41">
        <f t="shared" si="25"/>
        <v>763233.6322523693</v>
      </c>
      <c r="P114" s="41">
        <f t="shared" si="25"/>
        <v>411007.5853867707</v>
      </c>
      <c r="Q114" s="41">
        <f t="shared" si="25"/>
        <v>364897.38123884454</v>
      </c>
      <c r="R114" s="41">
        <f t="shared" si="25"/>
        <v>515270.67452107376</v>
      </c>
      <c r="S114" s="41">
        <f t="shared" si="25"/>
        <v>269895.753927271</v>
      </c>
      <c r="T114" s="41">
        <f t="shared" si="25"/>
        <v>193612.5957512763</v>
      </c>
      <c r="U114" s="41">
        <f t="shared" si="25"/>
        <v>354049.2300413705</v>
      </c>
      <c r="V114" s="41">
        <f t="shared" si="25"/>
        <v>443516.02807701693</v>
      </c>
      <c r="W114" s="41">
        <f t="shared" si="25"/>
        <v>462332.7238699232</v>
      </c>
      <c r="X114" s="41">
        <f t="shared" si="21"/>
        <v>348611.9440235127</v>
      </c>
      <c r="Y114" s="41">
        <f t="shared" si="21"/>
        <v>201700</v>
      </c>
      <c r="Z114" s="41">
        <f t="shared" si="21"/>
        <v>45931.69337432713</v>
      </c>
      <c r="AA114" s="41">
        <f t="shared" si="21"/>
        <v>76874.38735808546</v>
      </c>
      <c r="AB114" s="41">
        <f t="shared" si="21"/>
        <v>1740974.6756682834</v>
      </c>
      <c r="AC114" s="41">
        <f t="shared" si="21"/>
        <v>192497.50363575952</v>
      </c>
    </row>
    <row r="115" spans="1:29" ht="15" customHeight="1">
      <c r="A115" s="20" t="s">
        <v>12</v>
      </c>
      <c r="B115" s="41"/>
      <c r="C115" s="41"/>
      <c r="D115" s="41">
        <f>D32/D$84*100</f>
        <v>25616.830958794453</v>
      </c>
      <c r="E115" s="41">
        <f>E32/E$84*100</f>
        <v>7762.389788464064</v>
      </c>
      <c r="F115" s="41">
        <f>F32/F$84*100</f>
        <v>45080.80980793079</v>
      </c>
      <c r="G115" s="41">
        <f>G32/G$84*100</f>
        <v>65737.12751302862</v>
      </c>
      <c r="H115" s="41"/>
      <c r="I115" s="41"/>
      <c r="J115" s="41">
        <f>J32/J$84*100</f>
        <v>925.4210351013843</v>
      </c>
      <c r="K115" s="41"/>
      <c r="L115" s="41">
        <f>L32/L$84*100</f>
        <v>2508.816158237242</v>
      </c>
      <c r="M115" s="41"/>
      <c r="N115" s="41"/>
      <c r="O115" s="41">
        <f>O32/O$84*100</f>
        <v>9007.458078224601</v>
      </c>
      <c r="P115" s="41">
        <f>P32/P$84*100</f>
        <v>151004.77921876212</v>
      </c>
      <c r="Q115" s="41"/>
      <c r="R115" s="41">
        <f t="shared" si="25"/>
        <v>5448726.602225076</v>
      </c>
      <c r="S115" s="41">
        <f t="shared" si="25"/>
        <v>367953.7508957713</v>
      </c>
      <c r="T115" s="41">
        <f t="shared" si="25"/>
        <v>769332.6564584213</v>
      </c>
      <c r="U115" s="41">
        <f t="shared" si="25"/>
        <v>850910.862336473</v>
      </c>
      <c r="V115" s="41">
        <f t="shared" si="25"/>
        <v>363582.9585545057</v>
      </c>
      <c r="W115" s="41">
        <f t="shared" si="25"/>
        <v>576431.8667066793</v>
      </c>
      <c r="X115" s="41">
        <f t="shared" si="25"/>
        <v>114402.6929676812</v>
      </c>
      <c r="Y115" s="41">
        <f t="shared" si="25"/>
        <v>1250471.8</v>
      </c>
      <c r="Z115" s="41"/>
      <c r="AA115" s="41">
        <f>AA32/AA$84*100</f>
        <v>308395.6315639849</v>
      </c>
      <c r="AB115" s="41">
        <f>AB32/AB$84*100</f>
        <v>73175.32726960056</v>
      </c>
      <c r="AC115" s="41">
        <f>AC32/AC$84*100</f>
        <v>6557.847956082014</v>
      </c>
    </row>
    <row r="116" spans="1:29" ht="15" customHeight="1">
      <c r="A116" s="20" t="s">
        <v>9</v>
      </c>
      <c r="B116" s="41"/>
      <c r="C116" s="41">
        <f>C33/C$84*100</f>
        <v>804150.5269921379</v>
      </c>
      <c r="D116" s="41">
        <f>D33/D$84*100</f>
        <v>664798.0808500045</v>
      </c>
      <c r="E116" s="41"/>
      <c r="F116" s="41">
        <f>F33/F$84*100</f>
        <v>1142047.1818009133</v>
      </c>
      <c r="G116" s="41">
        <f>G33/G$84*100</f>
        <v>909977.1437870174</v>
      </c>
      <c r="H116" s="41">
        <f>H33/H$84*100</f>
        <v>899676.8482624543</v>
      </c>
      <c r="I116" s="41">
        <f>I33/I$84*100</f>
        <v>1062171.0579658365</v>
      </c>
      <c r="J116" s="41">
        <f>J33/J$84*100</f>
        <v>1178103.52577763</v>
      </c>
      <c r="K116" s="41">
        <f>K33/K$84*100</f>
        <v>1302591.344461849</v>
      </c>
      <c r="L116" s="41">
        <f>L33/L$84*100</f>
        <v>503223.9783923228</v>
      </c>
      <c r="M116" s="41">
        <f>M33/M$84*100</f>
        <v>125463.49698774634</v>
      </c>
      <c r="N116" s="41">
        <f>N33/N$84*100</f>
        <v>167733.84170516918</v>
      </c>
      <c r="O116" s="41">
        <f>O33/O$84*100</f>
        <v>138173.31204427563</v>
      </c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</row>
    <row r="117" spans="1:31" ht="15" customHeight="1">
      <c r="A117" s="20" t="s">
        <v>22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>
        <f>Y34/Y$84*100</f>
        <v>288400</v>
      </c>
      <c r="Z117" s="41">
        <f>Z34/Z$84*100</f>
        <v>384781.0720400219</v>
      </c>
      <c r="AA117" s="41">
        <f>AA34/AA$84*100</f>
        <v>362502.0274975889</v>
      </c>
      <c r="AB117" s="41">
        <f>AB34/AB$84*100</f>
        <v>314286.1565902988</v>
      </c>
      <c r="AC117" s="41">
        <f>AC34/AC$84*100</f>
        <v>289760.25920521334</v>
      </c>
      <c r="AE117" s="1" t="s">
        <v>35</v>
      </c>
    </row>
    <row r="118" spans="1:28" ht="15" customHeight="1">
      <c r="A118" s="20" t="s">
        <v>23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3"/>
    </row>
    <row r="119" spans="1:29" s="2" customFormat="1" ht="15" customHeight="1">
      <c r="A119" s="23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3"/>
    </row>
    <row r="120" spans="1:29" s="2" customFormat="1" ht="15" customHeight="1">
      <c r="A120" s="42" t="s">
        <v>43</v>
      </c>
      <c r="L120" s="28"/>
      <c r="M120" s="28"/>
      <c r="N120" s="28"/>
      <c r="O120" s="28"/>
      <c r="P120" s="28"/>
      <c r="Q120" s="28"/>
      <c r="R120" s="28"/>
      <c r="S120" s="28"/>
      <c r="T120" s="28"/>
      <c r="W120" s="1"/>
      <c r="X120" s="1"/>
      <c r="Y120" s="1"/>
      <c r="Z120" s="1"/>
      <c r="AA120" s="1"/>
      <c r="AB120" s="1"/>
      <c r="AC120" s="1"/>
    </row>
    <row r="121" spans="1:29" s="2" customFormat="1" ht="15" customHeight="1">
      <c r="A121" s="27" t="s">
        <v>42</v>
      </c>
      <c r="L121" s="28"/>
      <c r="M121" s="28"/>
      <c r="N121" s="28"/>
      <c r="O121" s="28"/>
      <c r="P121" s="28"/>
      <c r="Q121" s="28"/>
      <c r="R121" s="28"/>
      <c r="S121" s="28"/>
      <c r="T121" s="28"/>
      <c r="W121" s="1"/>
      <c r="X121" s="1"/>
      <c r="Y121" s="1"/>
      <c r="Z121" s="1"/>
      <c r="AA121" s="1"/>
      <c r="AB121" s="1"/>
      <c r="AC121" s="1"/>
    </row>
    <row r="122" spans="1:27" ht="15" customHeight="1">
      <c r="A122" s="30" t="s">
        <v>33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8"/>
      <c r="Q122" s="28"/>
      <c r="R122" s="28"/>
      <c r="S122" s="28"/>
      <c r="T122" s="28"/>
      <c r="U122" s="28"/>
      <c r="V122" s="28"/>
      <c r="W122" s="28"/>
      <c r="X122" s="2"/>
      <c r="Y122" s="2"/>
      <c r="Z122" s="2"/>
      <c r="AA122" s="2"/>
    </row>
    <row r="123" ht="15" customHeight="1">
      <c r="A123" s="30" t="s">
        <v>41</v>
      </c>
    </row>
    <row r="124" ht="15" customHeight="1"/>
    <row r="125" ht="15" customHeight="1"/>
    <row r="126" ht="15" customHeight="1"/>
    <row r="127" spans="1:29" ht="15" customHeight="1">
      <c r="A127" s="51" t="s">
        <v>37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</row>
    <row r="128" spans="1:29" ht="15" customHeight="1">
      <c r="A128" s="52" t="s">
        <v>2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</row>
    <row r="129" spans="1:13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29" ht="15" customHeight="1">
      <c r="A130" s="4" t="s">
        <v>0</v>
      </c>
      <c r="B130" s="5"/>
      <c r="C130" s="5">
        <v>1981</v>
      </c>
      <c r="D130" s="5">
        <v>1982</v>
      </c>
      <c r="E130" s="5">
        <v>1983</v>
      </c>
      <c r="F130" s="5">
        <v>1984</v>
      </c>
      <c r="G130" s="5">
        <v>1985</v>
      </c>
      <c r="H130" s="5">
        <v>1986</v>
      </c>
      <c r="I130" s="5">
        <v>1987</v>
      </c>
      <c r="J130" s="5">
        <v>1988</v>
      </c>
      <c r="K130" s="5">
        <v>1989</v>
      </c>
      <c r="L130" s="5">
        <v>1990</v>
      </c>
      <c r="M130" s="5">
        <v>1991</v>
      </c>
      <c r="N130" s="5">
        <v>1992</v>
      </c>
      <c r="O130" s="5">
        <v>1993</v>
      </c>
      <c r="P130" s="5">
        <v>1994</v>
      </c>
      <c r="Q130" s="5">
        <v>1995</v>
      </c>
      <c r="R130" s="5">
        <v>1996</v>
      </c>
      <c r="S130" s="5">
        <v>1997</v>
      </c>
      <c r="T130" s="6">
        <v>1998</v>
      </c>
      <c r="U130" s="5">
        <v>1999</v>
      </c>
      <c r="V130" s="6">
        <v>2000</v>
      </c>
      <c r="W130" s="5">
        <v>2001</v>
      </c>
      <c r="X130" s="6">
        <v>2002</v>
      </c>
      <c r="Y130" s="6">
        <v>2003</v>
      </c>
      <c r="Z130" s="6">
        <v>2004</v>
      </c>
      <c r="AA130" s="6">
        <v>2005</v>
      </c>
      <c r="AB130" s="5">
        <v>2006</v>
      </c>
      <c r="AC130" s="5">
        <v>2007</v>
      </c>
    </row>
    <row r="131" spans="1:22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9" ht="15" customHeight="1">
      <c r="A132" s="8" t="s">
        <v>19</v>
      </c>
      <c r="B132" s="43"/>
      <c r="C132" s="31">
        <f>((C90/B90)-1)*100</f>
        <v>45.89109988435729</v>
      </c>
      <c r="D132" s="31">
        <f aca="true" t="shared" si="26" ref="D132:AC136">((D90/C90)-1)*100</f>
        <v>-9.107218428739527</v>
      </c>
      <c r="E132" s="31">
        <f t="shared" si="26"/>
        <v>27.21103971752743</v>
      </c>
      <c r="F132" s="31">
        <f t="shared" si="26"/>
        <v>15.470885901455222</v>
      </c>
      <c r="G132" s="31">
        <f t="shared" si="26"/>
        <v>-12.146497748267693</v>
      </c>
      <c r="H132" s="31">
        <f t="shared" si="26"/>
        <v>4.923023331525345</v>
      </c>
      <c r="I132" s="31">
        <f t="shared" si="26"/>
        <v>-1.3500142768363643</v>
      </c>
      <c r="J132" s="31">
        <f t="shared" si="26"/>
        <v>12.846268238138148</v>
      </c>
      <c r="K132" s="31">
        <f t="shared" si="26"/>
        <v>15.886650123770597</v>
      </c>
      <c r="L132" s="31">
        <f t="shared" si="26"/>
        <v>-9.858456932532533</v>
      </c>
      <c r="M132" s="31">
        <f t="shared" si="26"/>
        <v>11.122599121437894</v>
      </c>
      <c r="N132" s="31">
        <f t="shared" si="26"/>
        <v>100.30967021247514</v>
      </c>
      <c r="O132" s="31">
        <f t="shared" si="26"/>
        <v>19.466470337617725</v>
      </c>
      <c r="P132" s="31">
        <f t="shared" si="26"/>
        <v>6.716450289094533</v>
      </c>
      <c r="Q132" s="31">
        <f t="shared" si="26"/>
        <v>-57.489245082845564</v>
      </c>
      <c r="R132" s="31">
        <f t="shared" si="26"/>
        <v>106.830524896864</v>
      </c>
      <c r="S132" s="31">
        <f t="shared" si="26"/>
        <v>14.996915724547533</v>
      </c>
      <c r="T132" s="31">
        <f t="shared" si="26"/>
        <v>33.146346501097554</v>
      </c>
      <c r="U132" s="31">
        <f t="shared" si="26"/>
        <v>10.268172781017594</v>
      </c>
      <c r="V132" s="31">
        <f t="shared" si="26"/>
        <v>6.424260563505446</v>
      </c>
      <c r="W132" s="31">
        <f t="shared" si="26"/>
        <v>12.563824852320904</v>
      </c>
      <c r="X132" s="31">
        <f t="shared" si="26"/>
        <v>-2.215225515724395</v>
      </c>
      <c r="Y132" s="31">
        <f t="shared" si="26"/>
        <v>9.190251799111016</v>
      </c>
      <c r="Z132" s="31">
        <f t="shared" si="26"/>
        <v>-2.9719544375392815</v>
      </c>
      <c r="AA132" s="31">
        <f t="shared" si="26"/>
        <v>0.6501903813046939</v>
      </c>
      <c r="AB132" s="31">
        <f t="shared" si="26"/>
        <v>12.974898702101601</v>
      </c>
      <c r="AC132" s="31">
        <f t="shared" si="26"/>
        <v>-4.080648082640936</v>
      </c>
    </row>
    <row r="133" spans="1:29" ht="15" customHeight="1">
      <c r="A133" s="20" t="s">
        <v>3</v>
      </c>
      <c r="B133" s="39"/>
      <c r="C133" s="32">
        <f>((C91/B91)-1)*100</f>
        <v>-39.42179047446197</v>
      </c>
      <c r="D133" s="32">
        <f t="shared" si="26"/>
        <v>-24.22214326910056</v>
      </c>
      <c r="E133" s="32">
        <f t="shared" si="26"/>
        <v>8.426224625644574</v>
      </c>
      <c r="F133" s="32">
        <f t="shared" si="26"/>
        <v>-54.69040886823146</v>
      </c>
      <c r="G133" s="32">
        <f t="shared" si="26"/>
        <v>-12.023039940449753</v>
      </c>
      <c r="H133" s="32">
        <f t="shared" si="26"/>
        <v>37.28729184217583</v>
      </c>
      <c r="I133" s="32">
        <f t="shared" si="26"/>
        <v>-12.021670385902429</v>
      </c>
      <c r="J133" s="32">
        <f t="shared" si="26"/>
        <v>5.973832559411085</v>
      </c>
      <c r="K133" s="32">
        <f t="shared" si="26"/>
        <v>19.562241913621815</v>
      </c>
      <c r="L133" s="32">
        <f t="shared" si="26"/>
        <v>36.49597382604666</v>
      </c>
      <c r="M133" s="32">
        <f t="shared" si="26"/>
        <v>57.823506700958774</v>
      </c>
      <c r="N133" s="32">
        <f t="shared" si="26"/>
        <v>31.278400287229857</v>
      </c>
      <c r="O133" s="32">
        <f t="shared" si="26"/>
        <v>-3.2373217732499016</v>
      </c>
      <c r="P133" s="32">
        <f t="shared" si="26"/>
        <v>-3.857431869040562</v>
      </c>
      <c r="Q133" s="32">
        <f t="shared" si="26"/>
        <v>-19.026855701562507</v>
      </c>
      <c r="R133" s="32">
        <f t="shared" si="26"/>
        <v>10.907032100606461</v>
      </c>
      <c r="S133" s="32">
        <f t="shared" si="26"/>
        <v>1.429326965083999</v>
      </c>
      <c r="T133" s="32">
        <f t="shared" si="26"/>
        <v>19.912742173380327</v>
      </c>
      <c r="U133" s="32">
        <f t="shared" si="26"/>
        <v>4.357205657342633</v>
      </c>
      <c r="V133" s="32">
        <f t="shared" si="26"/>
        <v>-0.6695103412428183</v>
      </c>
      <c r="W133" s="32">
        <f t="shared" si="26"/>
        <v>2.106847995598904</v>
      </c>
      <c r="X133" s="32">
        <f t="shared" si="26"/>
        <v>-2.6971654802324996</v>
      </c>
      <c r="Y133" s="32">
        <f t="shared" si="26"/>
        <v>4.712144245600314</v>
      </c>
      <c r="Z133" s="32">
        <f t="shared" si="26"/>
        <v>-25.682535943506725</v>
      </c>
      <c r="AA133" s="32">
        <f t="shared" si="26"/>
        <v>51.86629291272167</v>
      </c>
      <c r="AB133" s="32">
        <f t="shared" si="26"/>
        <v>15.180166282953</v>
      </c>
      <c r="AC133" s="32">
        <f t="shared" si="26"/>
        <v>4.136637907693674</v>
      </c>
    </row>
    <row r="134" spans="1:29" ht="15" customHeight="1">
      <c r="A134" s="20" t="s">
        <v>4</v>
      </c>
      <c r="B134" s="39"/>
      <c r="C134" s="32">
        <f>((C92/B92)-1)*100</f>
        <v>-2.404884729425627</v>
      </c>
      <c r="D134" s="32">
        <f t="shared" si="26"/>
        <v>67.70233907168017</v>
      </c>
      <c r="E134" s="32">
        <f t="shared" si="26"/>
        <v>-38.873179214449536</v>
      </c>
      <c r="F134" s="32">
        <f t="shared" si="26"/>
        <v>47.28427886505406</v>
      </c>
      <c r="G134" s="32">
        <f t="shared" si="26"/>
        <v>-18.251388173804074</v>
      </c>
      <c r="H134" s="32">
        <f t="shared" si="26"/>
        <v>31.055872122814755</v>
      </c>
      <c r="I134" s="32">
        <f t="shared" si="26"/>
        <v>-23.896157400926153</v>
      </c>
      <c r="J134" s="32">
        <f t="shared" si="26"/>
        <v>11.985550410168667</v>
      </c>
      <c r="K134" s="32">
        <f t="shared" si="26"/>
        <v>-3.401692590970151</v>
      </c>
      <c r="L134" s="32">
        <f t="shared" si="26"/>
        <v>-2.4965897405333837</v>
      </c>
      <c r="M134" s="32">
        <f t="shared" si="26"/>
        <v>72.74737119032257</v>
      </c>
      <c r="N134" s="32">
        <f t="shared" si="26"/>
        <v>9.730524908629178</v>
      </c>
      <c r="O134" s="32">
        <f t="shared" si="26"/>
        <v>-14.67719089127183</v>
      </c>
      <c r="P134" s="32">
        <f t="shared" si="26"/>
        <v>-10.768847501280765</v>
      </c>
      <c r="Q134" s="32">
        <f t="shared" si="26"/>
        <v>-21.430016119313212</v>
      </c>
      <c r="R134" s="32">
        <f t="shared" si="26"/>
        <v>-6.024045014271239</v>
      </c>
      <c r="S134" s="32">
        <f t="shared" si="26"/>
        <v>17.139714660731144</v>
      </c>
      <c r="T134" s="32">
        <f t="shared" si="26"/>
        <v>-8.109465623254032</v>
      </c>
      <c r="U134" s="32">
        <f t="shared" si="26"/>
        <v>38.79557554529265</v>
      </c>
      <c r="V134" s="32">
        <f t="shared" si="26"/>
        <v>-3.2300244373666076</v>
      </c>
      <c r="W134" s="32">
        <f t="shared" si="26"/>
        <v>-15.263381230593854</v>
      </c>
      <c r="X134" s="32">
        <f t="shared" si="26"/>
        <v>-5.089107149284122</v>
      </c>
      <c r="Y134" s="32">
        <f t="shared" si="26"/>
        <v>25.15371677905516</v>
      </c>
      <c r="Z134" s="32">
        <f t="shared" si="26"/>
        <v>-24.338177143942474</v>
      </c>
      <c r="AA134" s="32">
        <f t="shared" si="26"/>
        <v>45.23078744413047</v>
      </c>
      <c r="AB134" s="32">
        <f t="shared" si="26"/>
        <v>34.91725070925425</v>
      </c>
      <c r="AC134" s="32">
        <f t="shared" si="26"/>
        <v>-4.662663399535038</v>
      </c>
    </row>
    <row r="135" spans="1:29" ht="15" customHeight="1">
      <c r="A135" s="20" t="s">
        <v>5</v>
      </c>
      <c r="B135" s="39"/>
      <c r="C135" s="32">
        <f>((C93/B93)-1)*100</f>
        <v>69.34331042096706</v>
      </c>
      <c r="D135" s="32">
        <f t="shared" si="26"/>
        <v>18.106513883110598</v>
      </c>
      <c r="E135" s="32">
        <f t="shared" si="26"/>
        <v>27.8986557301099</v>
      </c>
      <c r="F135" s="32">
        <f t="shared" si="26"/>
        <v>-5.24534688386229</v>
      </c>
      <c r="G135" s="32">
        <f t="shared" si="26"/>
        <v>-22.148283709803074</v>
      </c>
      <c r="H135" s="32">
        <f t="shared" si="26"/>
        <v>26.879488460110256</v>
      </c>
      <c r="I135" s="32">
        <f t="shared" si="26"/>
        <v>-27.245147925851963</v>
      </c>
      <c r="J135" s="32">
        <f t="shared" si="26"/>
        <v>2.436727731671029</v>
      </c>
      <c r="K135" s="32">
        <f t="shared" si="26"/>
        <v>-64.93490596336328</v>
      </c>
      <c r="L135" s="32">
        <f t="shared" si="26"/>
        <v>231.76737909052054</v>
      </c>
      <c r="M135" s="32">
        <f t="shared" si="26"/>
        <v>81.15668175257464</v>
      </c>
      <c r="N135" s="32">
        <f t="shared" si="26"/>
        <v>34.37157015851739</v>
      </c>
      <c r="O135" s="32">
        <f t="shared" si="26"/>
        <v>-35.63415895352825</v>
      </c>
      <c r="P135" s="32">
        <f t="shared" si="26"/>
        <v>-57.17424028403202</v>
      </c>
      <c r="Q135" s="32">
        <f t="shared" si="26"/>
        <v>58.6264172230478</v>
      </c>
      <c r="R135" s="32">
        <f t="shared" si="26"/>
        <v>-16.72256628074341</v>
      </c>
      <c r="S135" s="32">
        <f t="shared" si="26"/>
        <v>-14.332510392964048</v>
      </c>
      <c r="T135" s="32">
        <f t="shared" si="26"/>
        <v>-13.148875999497346</v>
      </c>
      <c r="U135" s="32">
        <f t="shared" si="26"/>
        <v>20.37636011354451</v>
      </c>
      <c r="V135" s="32">
        <f t="shared" si="26"/>
        <v>-57.46110847099634</v>
      </c>
      <c r="W135" s="32">
        <f t="shared" si="26"/>
        <v>-18.769204430762333</v>
      </c>
      <c r="X135" s="32">
        <f t="shared" si="26"/>
        <v>-20.483704630323864</v>
      </c>
      <c r="Y135" s="32">
        <f t="shared" si="26"/>
        <v>-0.09183855133667596</v>
      </c>
      <c r="Z135" s="32">
        <f t="shared" si="26"/>
        <v>22.321583315895577</v>
      </c>
      <c r="AA135" s="32">
        <f t="shared" si="26"/>
        <v>55.22784142442052</v>
      </c>
      <c r="AB135" s="32">
        <f t="shared" si="26"/>
        <v>31.760512939747066</v>
      </c>
      <c r="AC135" s="32">
        <f t="shared" si="26"/>
        <v>-6.504234030709066</v>
      </c>
    </row>
    <row r="136" spans="1:29" ht="15" customHeight="1">
      <c r="A136" s="20" t="s">
        <v>6</v>
      </c>
      <c r="B136" s="39"/>
      <c r="C136" s="32">
        <f>((C94/B94)-1)*100</f>
        <v>-22.009376959475357</v>
      </c>
      <c r="D136" s="32">
        <f t="shared" si="26"/>
        <v>29.37037585529614</v>
      </c>
      <c r="E136" s="32">
        <f t="shared" si="26"/>
        <v>-57.441272625114046</v>
      </c>
      <c r="F136" s="32">
        <f t="shared" si="26"/>
        <v>75.96323541402003</v>
      </c>
      <c r="G136" s="32">
        <f t="shared" si="26"/>
        <v>42.850524877646244</v>
      </c>
      <c r="H136" s="32">
        <f t="shared" si="26"/>
        <v>56.78499383189379</v>
      </c>
      <c r="I136" s="32">
        <f t="shared" si="26"/>
        <v>-82.47563788723224</v>
      </c>
      <c r="J136" s="32">
        <f t="shared" si="26"/>
        <v>-11.347886855079803</v>
      </c>
      <c r="K136" s="32">
        <f t="shared" si="26"/>
        <v>223.85654263280253</v>
      </c>
      <c r="L136" s="32">
        <f t="shared" si="26"/>
        <v>111.63906549776641</v>
      </c>
      <c r="M136" s="32">
        <f t="shared" si="26"/>
        <v>-35.68979036641922</v>
      </c>
      <c r="N136" s="44" t="s">
        <v>45</v>
      </c>
      <c r="O136" s="32">
        <f t="shared" si="26"/>
        <v>-78.59575383180683</v>
      </c>
      <c r="P136" s="44" t="s">
        <v>45</v>
      </c>
      <c r="Q136" s="32">
        <f t="shared" si="26"/>
        <v>-96.86226472248272</v>
      </c>
      <c r="R136" s="32">
        <f t="shared" si="26"/>
        <v>18.790384478406285</v>
      </c>
      <c r="S136" s="32">
        <f t="shared" si="26"/>
        <v>-88.56153516490198</v>
      </c>
      <c r="T136" s="32">
        <f t="shared" si="26"/>
        <v>79.96821346316642</v>
      </c>
      <c r="U136" s="32">
        <f t="shared" si="26"/>
        <v>-14.844130892052155</v>
      </c>
      <c r="V136" s="32">
        <f t="shared" si="26"/>
        <v>-19.52149908725479</v>
      </c>
      <c r="W136" s="32">
        <f t="shared" si="26"/>
        <v>22.032911784855514</v>
      </c>
      <c r="X136" s="32">
        <f t="shared" si="26"/>
        <v>-8.415857594887232</v>
      </c>
      <c r="Y136" s="32">
        <f t="shared" si="26"/>
        <v>78.10607216508036</v>
      </c>
      <c r="Z136" s="32">
        <f t="shared" si="26"/>
        <v>-66.22531674982733</v>
      </c>
      <c r="AA136" s="32">
        <f t="shared" si="26"/>
        <v>225.07284756010614</v>
      </c>
      <c r="AB136" s="32">
        <f t="shared" si="26"/>
        <v>7.035572911115762</v>
      </c>
      <c r="AC136" s="32">
        <f t="shared" si="26"/>
        <v>24.071103881507327</v>
      </c>
    </row>
    <row r="137" spans="1:29" ht="15" customHeight="1">
      <c r="A137" s="20" t="s">
        <v>7</v>
      </c>
      <c r="B137" s="39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>
        <f>((S95/R95)-1)*100</f>
        <v>-59.836478189397994</v>
      </c>
      <c r="T137" s="32">
        <f>((T95/S95)-1)*100</f>
        <v>-24.53273951764445</v>
      </c>
      <c r="U137" s="32">
        <f>((U95/T95)-1)*100</f>
        <v>-100</v>
      </c>
      <c r="V137" s="32"/>
      <c r="W137" s="32"/>
      <c r="X137" s="32"/>
      <c r="Y137" s="32"/>
      <c r="Z137" s="32"/>
      <c r="AA137" s="32"/>
      <c r="AB137" s="32"/>
      <c r="AC137" s="32"/>
    </row>
    <row r="138" spans="1:29" ht="15" customHeight="1">
      <c r="A138" s="20" t="s">
        <v>15</v>
      </c>
      <c r="B138" s="39"/>
      <c r="C138" s="32">
        <f aca="true" t="shared" si="27" ref="C138:AA139">((C96/B96)-1)*100</f>
        <v>27.530032153590312</v>
      </c>
      <c r="D138" s="32">
        <f t="shared" si="27"/>
        <v>-16.125242781147854</v>
      </c>
      <c r="E138" s="32">
        <f t="shared" si="27"/>
        <v>27.7255173015301</v>
      </c>
      <c r="F138" s="32">
        <f t="shared" si="27"/>
        <v>25.11107143945972</v>
      </c>
      <c r="G138" s="32">
        <f t="shared" si="27"/>
        <v>-9.869714685892417</v>
      </c>
      <c r="H138" s="32">
        <f t="shared" si="27"/>
        <v>-2.949094088966464</v>
      </c>
      <c r="I138" s="32">
        <f t="shared" si="27"/>
        <v>-3.957614844788282</v>
      </c>
      <c r="J138" s="32">
        <f t="shared" si="27"/>
        <v>15.148800572503806</v>
      </c>
      <c r="K138" s="32">
        <f t="shared" si="27"/>
        <v>-1.799429224899185</v>
      </c>
      <c r="L138" s="32">
        <f t="shared" si="27"/>
        <v>17.620026911757456</v>
      </c>
      <c r="M138" s="32">
        <f t="shared" si="27"/>
        <v>14.045079222904677</v>
      </c>
      <c r="N138" s="32">
        <f t="shared" si="27"/>
        <v>8.483383106963238</v>
      </c>
      <c r="O138" s="32">
        <f t="shared" si="27"/>
        <v>13.281029240013954</v>
      </c>
      <c r="P138" s="32">
        <f t="shared" si="27"/>
        <v>21.57156957234323</v>
      </c>
      <c r="Q138" s="32">
        <f t="shared" si="27"/>
        <v>-15.95532015049217</v>
      </c>
      <c r="R138" s="32">
        <f t="shared" si="27"/>
        <v>3.5807169632795732</v>
      </c>
      <c r="S138" s="32">
        <f t="shared" si="27"/>
        <v>19.744873881995105</v>
      </c>
      <c r="T138" s="32">
        <f t="shared" si="27"/>
        <v>10.354138690224946</v>
      </c>
      <c r="U138" s="32">
        <f t="shared" si="27"/>
        <v>-1.4593949672259465</v>
      </c>
      <c r="V138" s="32">
        <f t="shared" si="27"/>
        <v>8.316335358572058</v>
      </c>
      <c r="W138" s="32">
        <f t="shared" si="27"/>
        <v>2.1352775620106845</v>
      </c>
      <c r="X138" s="32">
        <f t="shared" si="27"/>
        <v>-0.80766443754966</v>
      </c>
      <c r="Y138" s="32">
        <f t="shared" si="27"/>
        <v>2.7412493077891398</v>
      </c>
      <c r="Z138" s="32">
        <f t="shared" si="27"/>
        <v>-10.924545049819844</v>
      </c>
      <c r="AA138" s="32">
        <f t="shared" si="27"/>
        <v>15.75139744813676</v>
      </c>
      <c r="AB138" s="32">
        <f>((AB96/AA96)-1)*100</f>
        <v>6.8026562089028575</v>
      </c>
      <c r="AC138" s="32">
        <f>((AC96/AB96)-1)*100</f>
        <v>-3.5311681375533643</v>
      </c>
    </row>
    <row r="139" spans="1:29" ht="15" customHeight="1">
      <c r="A139" s="20" t="s">
        <v>8</v>
      </c>
      <c r="B139" s="39"/>
      <c r="C139" s="32"/>
      <c r="D139" s="32"/>
      <c r="E139" s="32"/>
      <c r="F139" s="32"/>
      <c r="G139" s="32"/>
      <c r="H139" s="32"/>
      <c r="I139" s="32"/>
      <c r="J139" s="32">
        <f t="shared" si="27"/>
        <v>-22.328648677307296</v>
      </c>
      <c r="K139" s="32">
        <f t="shared" si="27"/>
        <v>276.93469014432713</v>
      </c>
      <c r="L139" s="32">
        <f t="shared" si="27"/>
        <v>-43.51856230645682</v>
      </c>
      <c r="M139" s="32">
        <f t="shared" si="27"/>
        <v>98.36194949315771</v>
      </c>
      <c r="N139" s="32">
        <f t="shared" si="27"/>
        <v>224.90669804663975</v>
      </c>
      <c r="O139" s="32">
        <f t="shared" si="27"/>
        <v>132.65531378424132</v>
      </c>
      <c r="P139" s="32">
        <f t="shared" si="27"/>
        <v>-99.15634568611522</v>
      </c>
      <c r="Q139" s="32">
        <f t="shared" si="27"/>
        <v>68.64060779830574</v>
      </c>
      <c r="R139" s="32">
        <f t="shared" si="27"/>
        <v>212.13819683170308</v>
      </c>
      <c r="S139" s="32">
        <f t="shared" si="27"/>
        <v>-99.39956022806268</v>
      </c>
      <c r="T139" s="44" t="s">
        <v>45</v>
      </c>
      <c r="U139" s="32">
        <f t="shared" si="27"/>
        <v>-100</v>
      </c>
      <c r="V139" s="32"/>
      <c r="W139" s="32"/>
      <c r="X139" s="32"/>
      <c r="Y139" s="32">
        <f t="shared" si="27"/>
        <v>-64.57381165275729</v>
      </c>
      <c r="Z139" s="32">
        <f t="shared" si="27"/>
        <v>-59.235530368912656</v>
      </c>
      <c r="AA139" s="32">
        <f t="shared" si="27"/>
        <v>-100</v>
      </c>
      <c r="AB139" s="32"/>
      <c r="AC139" s="32"/>
    </row>
    <row r="140" spans="1:29" ht="15" customHeight="1">
      <c r="A140" s="20" t="s">
        <v>9</v>
      </c>
      <c r="B140" s="39"/>
      <c r="C140" s="32"/>
      <c r="D140" s="32">
        <f>((D98/C98)-1)*100</f>
        <v>-7.707309235092897</v>
      </c>
      <c r="E140" s="32">
        <f>((E98/D98)-1)*100</f>
        <v>-100</v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>
        <f>((O98/N98)-1)*100</f>
        <v>5.949344859973871</v>
      </c>
      <c r="P140" s="32">
        <f>((P98/O98)-1)*100</f>
        <v>2.439557934512959</v>
      </c>
      <c r="Q140" s="32">
        <f>((Q98/P98)-1)*100</f>
        <v>-100</v>
      </c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</row>
    <row r="141" spans="1:29" ht="15" customHeight="1">
      <c r="A141" s="20" t="s">
        <v>10</v>
      </c>
      <c r="B141" s="39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44" t="s">
        <v>45</v>
      </c>
      <c r="S141" s="32">
        <f aca="true" t="shared" si="28" ref="S141:AA142">((S99/R99)-1)*100</f>
        <v>23.662175626005457</v>
      </c>
      <c r="T141" s="32">
        <f t="shared" si="28"/>
        <v>45.40007808876607</v>
      </c>
      <c r="U141" s="32">
        <f t="shared" si="28"/>
        <v>17.75797038742464</v>
      </c>
      <c r="V141" s="32">
        <f t="shared" si="28"/>
        <v>6.576689489873844</v>
      </c>
      <c r="W141" s="32">
        <f t="shared" si="28"/>
        <v>13.893983277847632</v>
      </c>
      <c r="X141" s="32">
        <f t="shared" si="28"/>
        <v>-0.11904395885379282</v>
      </c>
      <c r="Y141" s="32">
        <f t="shared" si="28"/>
        <v>3.7668339308625454</v>
      </c>
      <c r="Z141" s="32">
        <f t="shared" si="28"/>
        <v>-2.8702892407059366</v>
      </c>
      <c r="AA141" s="32">
        <f t="shared" si="28"/>
        <v>1.2977852978921067</v>
      </c>
      <c r="AB141" s="32">
        <f>((AB99/AA99)-1)*100</f>
        <v>6.589502134072589</v>
      </c>
      <c r="AC141" s="32">
        <f>((AC99/AB99)-1)*100</f>
        <v>4.987241669287923</v>
      </c>
    </row>
    <row r="142" spans="1:29" ht="15" customHeight="1">
      <c r="A142" s="20" t="s">
        <v>11</v>
      </c>
      <c r="B142" s="39"/>
      <c r="C142" s="32">
        <f>((C100/B100)-1)*100</f>
        <v>-100</v>
      </c>
      <c r="D142" s="32"/>
      <c r="E142" s="32"/>
      <c r="F142" s="32">
        <f aca="true" t="shared" si="29" ref="F142:K142">((F100/E100)-1)*100</f>
        <v>10.058375585993073</v>
      </c>
      <c r="G142" s="32">
        <f t="shared" si="29"/>
        <v>-20.183415837274822</v>
      </c>
      <c r="H142" s="32">
        <f t="shared" si="29"/>
        <v>2.4834507853513488</v>
      </c>
      <c r="I142" s="32">
        <f t="shared" si="29"/>
        <v>10.94466145663684</v>
      </c>
      <c r="J142" s="32">
        <f t="shared" si="29"/>
        <v>19.786857962350357</v>
      </c>
      <c r="K142" s="32">
        <f t="shared" si="29"/>
        <v>-100</v>
      </c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>
        <f t="shared" si="28"/>
        <v>424.42890056401524</v>
      </c>
      <c r="W142" s="44" t="s">
        <v>45</v>
      </c>
      <c r="X142" s="32">
        <f t="shared" si="28"/>
        <v>-99.87771920368462</v>
      </c>
      <c r="Y142" s="44" t="s">
        <v>45</v>
      </c>
      <c r="Z142" s="32">
        <f t="shared" si="28"/>
        <v>45.0036904922426</v>
      </c>
      <c r="AA142" s="32">
        <f t="shared" si="28"/>
        <v>-61.01759707053349</v>
      </c>
      <c r="AB142" s="32">
        <f>((AB100/AA100)-1)*100</f>
        <v>-99.67034781327587</v>
      </c>
      <c r="AC142" s="32">
        <f>((AC100/AB100)-1)*100</f>
        <v>-18.06015173289205</v>
      </c>
    </row>
    <row r="143" spans="1:29" ht="15" customHeight="1">
      <c r="A143" s="20" t="s">
        <v>12</v>
      </c>
      <c r="B143" s="39"/>
      <c r="C143" s="32"/>
      <c r="D143" s="32"/>
      <c r="E143" s="32"/>
      <c r="F143" s="32"/>
      <c r="G143" s="32"/>
      <c r="H143" s="32"/>
      <c r="I143" s="32"/>
      <c r="J143" s="32"/>
      <c r="K143" s="32"/>
      <c r="L143" s="32">
        <f>((L101/K101)-1)*100</f>
        <v>-55.43621744137259</v>
      </c>
      <c r="M143" s="32">
        <f>((M101/L101)-1)*100</f>
        <v>-66.2912972105975</v>
      </c>
      <c r="N143" s="32">
        <f>((N101/M101)-1)*100</f>
        <v>-100</v>
      </c>
      <c r="O143" s="32"/>
      <c r="P143" s="32"/>
      <c r="Q143" s="32"/>
      <c r="R143" s="32"/>
      <c r="S143" s="32"/>
      <c r="T143" s="32"/>
      <c r="U143" s="32"/>
      <c r="V143" s="32"/>
      <c r="W143" s="32"/>
      <c r="X143" s="32">
        <f>((X101/W101)-1)*100</f>
        <v>-100</v>
      </c>
      <c r="Y143" s="32"/>
      <c r="Z143" s="32"/>
      <c r="AA143" s="32"/>
      <c r="AB143" s="32"/>
      <c r="AC143" s="32"/>
    </row>
    <row r="144" spans="1:29" ht="15" customHeight="1">
      <c r="A144" s="2"/>
      <c r="B144" s="39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</row>
    <row r="145" spans="1:29" ht="15" customHeight="1">
      <c r="A145" s="8" t="s">
        <v>20</v>
      </c>
      <c r="B145" s="43"/>
      <c r="C145" s="31">
        <f aca="true" t="shared" si="30" ref="C145:AC145">((C103/B103)-1)*100</f>
        <v>45.89109988435729</v>
      </c>
      <c r="D145" s="31">
        <f t="shared" si="30"/>
        <v>-9.107218428739527</v>
      </c>
      <c r="E145" s="31">
        <f t="shared" si="30"/>
        <v>27.21103971752743</v>
      </c>
      <c r="F145" s="31">
        <f t="shared" si="30"/>
        <v>15.470885901455222</v>
      </c>
      <c r="G145" s="31">
        <f t="shared" si="30"/>
        <v>-12.146497748267693</v>
      </c>
      <c r="H145" s="31">
        <f t="shared" si="30"/>
        <v>4.923023331525345</v>
      </c>
      <c r="I145" s="31">
        <f t="shared" si="30"/>
        <v>-1.3500142768363643</v>
      </c>
      <c r="J145" s="31">
        <f t="shared" si="30"/>
        <v>12.846268238138148</v>
      </c>
      <c r="K145" s="31">
        <f t="shared" si="30"/>
        <v>15.886672351466768</v>
      </c>
      <c r="L145" s="31">
        <f t="shared" si="30"/>
        <v>-9.858474222172408</v>
      </c>
      <c r="M145" s="31">
        <f t="shared" si="30"/>
        <v>11.122599121437894</v>
      </c>
      <c r="N145" s="31">
        <f t="shared" si="30"/>
        <v>100.30967021247514</v>
      </c>
      <c r="O145" s="31">
        <f t="shared" si="30"/>
        <v>19.466470337617725</v>
      </c>
      <c r="P145" s="31">
        <f t="shared" si="30"/>
        <v>6.716446586229696</v>
      </c>
      <c r="Q145" s="31">
        <f t="shared" si="30"/>
        <v>-57.489248636426595</v>
      </c>
      <c r="R145" s="31">
        <f t="shared" si="30"/>
        <v>106.83055389562237</v>
      </c>
      <c r="S145" s="31">
        <f t="shared" si="30"/>
        <v>14.996913204423002</v>
      </c>
      <c r="T145" s="31">
        <f t="shared" si="30"/>
        <v>33.146346501097554</v>
      </c>
      <c r="U145" s="31">
        <f t="shared" si="30"/>
        <v>10.26817278101757</v>
      </c>
      <c r="V145" s="31">
        <f t="shared" si="30"/>
        <v>6.424260563505468</v>
      </c>
      <c r="W145" s="31">
        <f t="shared" si="30"/>
        <v>12.563824852320927</v>
      </c>
      <c r="X145" s="31">
        <f t="shared" si="30"/>
        <v>-2.215225515724417</v>
      </c>
      <c r="Y145" s="31">
        <f t="shared" si="30"/>
        <v>9.190251799111016</v>
      </c>
      <c r="Z145" s="31">
        <f t="shared" si="30"/>
        <v>-2.9719544375392815</v>
      </c>
      <c r="AA145" s="31">
        <f t="shared" si="30"/>
        <v>0.6501903813046939</v>
      </c>
      <c r="AB145" s="31">
        <f t="shared" si="30"/>
        <v>12.974898702101601</v>
      </c>
      <c r="AC145" s="31">
        <f t="shared" si="30"/>
        <v>-4.08064808264097</v>
      </c>
    </row>
    <row r="146" spans="1:29" ht="15" customHeight="1">
      <c r="A146" s="20" t="s">
        <v>28</v>
      </c>
      <c r="B146" s="39"/>
      <c r="C146" s="32">
        <f aca="true" t="shared" si="31" ref="C146:AC146">((C104/B104)-1)*100</f>
        <v>14.361813973521187</v>
      </c>
      <c r="D146" s="32">
        <f t="shared" si="31"/>
        <v>5.392541987267285</v>
      </c>
      <c r="E146" s="32">
        <f t="shared" si="31"/>
        <v>30.426717194710594</v>
      </c>
      <c r="F146" s="32">
        <f t="shared" si="31"/>
        <v>-23.944369984173896</v>
      </c>
      <c r="G146" s="32">
        <f t="shared" si="31"/>
        <v>6.954989552147972</v>
      </c>
      <c r="H146" s="32">
        <f t="shared" si="31"/>
        <v>18.97698601207893</v>
      </c>
      <c r="I146" s="32">
        <f t="shared" si="31"/>
        <v>-8.738164493924982</v>
      </c>
      <c r="J146" s="32">
        <f t="shared" si="31"/>
        <v>5.543697028528394</v>
      </c>
      <c r="K146" s="32">
        <f t="shared" si="31"/>
        <v>7.270821377370229</v>
      </c>
      <c r="L146" s="32">
        <f t="shared" si="31"/>
        <v>2.7059535627835363</v>
      </c>
      <c r="M146" s="32">
        <f t="shared" si="31"/>
        <v>27.44389960857083</v>
      </c>
      <c r="N146" s="32">
        <f t="shared" si="31"/>
        <v>7.7395721363819225</v>
      </c>
      <c r="O146" s="32">
        <f t="shared" si="31"/>
        <v>31.79065949948634</v>
      </c>
      <c r="P146" s="32">
        <f t="shared" si="31"/>
        <v>-0.26759307389003784</v>
      </c>
      <c r="Q146" s="32">
        <f t="shared" si="31"/>
        <v>-16.5557861262836</v>
      </c>
      <c r="R146" s="32">
        <f t="shared" si="31"/>
        <v>-1.9255923490366644</v>
      </c>
      <c r="S146" s="32">
        <f t="shared" si="31"/>
        <v>18.901839987335634</v>
      </c>
      <c r="T146" s="32">
        <f t="shared" si="31"/>
        <v>-25.333350705782742</v>
      </c>
      <c r="U146" s="32">
        <f t="shared" si="31"/>
        <v>28.068711131919642</v>
      </c>
      <c r="V146" s="32">
        <f t="shared" si="31"/>
        <v>5.082419576659825</v>
      </c>
      <c r="W146" s="32">
        <f t="shared" si="31"/>
        <v>6.963833803669295</v>
      </c>
      <c r="X146" s="32">
        <f t="shared" si="31"/>
        <v>1.733339575960735</v>
      </c>
      <c r="Y146" s="32">
        <f t="shared" si="31"/>
        <v>15.391777364304481</v>
      </c>
      <c r="Z146" s="32">
        <f t="shared" si="31"/>
        <v>6.865272266462652</v>
      </c>
      <c r="AA146" s="32">
        <f t="shared" si="31"/>
        <v>-17.11182789236728</v>
      </c>
      <c r="AB146" s="32">
        <f t="shared" si="31"/>
        <v>14.277203907951751</v>
      </c>
      <c r="AC146" s="32">
        <f t="shared" si="31"/>
        <v>2.020587967576848</v>
      </c>
    </row>
    <row r="147" spans="1:29" ht="15" customHeight="1">
      <c r="A147" s="21" t="s">
        <v>25</v>
      </c>
      <c r="B147" s="39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>
        <f aca="true" t="shared" si="32" ref="Y147:AC155">((Y105/X105)-1)*100</f>
        <v>6.475399608784049</v>
      </c>
      <c r="Z147" s="32">
        <f t="shared" si="32"/>
        <v>10.501811683884</v>
      </c>
      <c r="AA147" s="32">
        <f t="shared" si="32"/>
        <v>-11.314947058656733</v>
      </c>
      <c r="AB147" s="32">
        <f t="shared" si="32"/>
        <v>14.463903576526494</v>
      </c>
      <c r="AC147" s="32">
        <f t="shared" si="32"/>
        <v>2.7573887723268298</v>
      </c>
    </row>
    <row r="148" spans="1:29" ht="15" customHeight="1">
      <c r="A148" s="21" t="s">
        <v>26</v>
      </c>
      <c r="B148" s="39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>
        <f t="shared" si="32"/>
        <v>87.87479407717665</v>
      </c>
      <c r="Z148" s="32">
        <f t="shared" si="32"/>
        <v>-19.76684949005556</v>
      </c>
      <c r="AA148" s="32">
        <f t="shared" si="32"/>
        <v>-21.74576453607876</v>
      </c>
      <c r="AB148" s="32">
        <f t="shared" si="32"/>
        <v>15.483860130872419</v>
      </c>
      <c r="AC148" s="32">
        <f t="shared" si="32"/>
        <v>3.176524506317868</v>
      </c>
    </row>
    <row r="149" spans="1:29" ht="15" customHeight="1">
      <c r="A149" s="21" t="s">
        <v>27</v>
      </c>
      <c r="B149" s="39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>
        <f t="shared" si="32"/>
        <v>44.50483633773557</v>
      </c>
      <c r="Z149" s="32">
        <f t="shared" si="32"/>
        <v>1.3038032916248277</v>
      </c>
      <c r="AA149" s="32">
        <f t="shared" si="32"/>
        <v>-40.54032122787237</v>
      </c>
      <c r="AB149" s="32">
        <f t="shared" si="32"/>
        <v>12.689029953602372</v>
      </c>
      <c r="AC149" s="32">
        <f t="shared" si="32"/>
        <v>-3.1173225299157337</v>
      </c>
    </row>
    <row r="150" spans="1:29" ht="15" customHeight="1">
      <c r="A150" s="20" t="s">
        <v>17</v>
      </c>
      <c r="B150" s="39"/>
      <c r="C150" s="32">
        <f aca="true" t="shared" si="33" ref="C150:X150">((C108/B108)-1)*100</f>
        <v>-21.851512417099272</v>
      </c>
      <c r="D150" s="32">
        <f t="shared" si="33"/>
        <v>-15.880447628176741</v>
      </c>
      <c r="E150" s="32">
        <f t="shared" si="33"/>
        <v>52.26585759355047</v>
      </c>
      <c r="F150" s="32">
        <f t="shared" si="33"/>
        <v>56.11844547522329</v>
      </c>
      <c r="G150" s="32">
        <f t="shared" si="33"/>
        <v>-45.948276984463334</v>
      </c>
      <c r="H150" s="32">
        <f t="shared" si="33"/>
        <v>35.702540190867474</v>
      </c>
      <c r="I150" s="32">
        <f t="shared" si="33"/>
        <v>-6.21219800571814</v>
      </c>
      <c r="J150" s="32">
        <f t="shared" si="33"/>
        <v>23.596160373246544</v>
      </c>
      <c r="K150" s="32">
        <f t="shared" si="33"/>
        <v>29.272478727311423</v>
      </c>
      <c r="L150" s="32">
        <f t="shared" si="33"/>
        <v>26.84194942569167</v>
      </c>
      <c r="M150" s="32">
        <f t="shared" si="33"/>
        <v>-0.959110526901441</v>
      </c>
      <c r="N150" s="32">
        <f t="shared" si="33"/>
        <v>-6.727775496865096</v>
      </c>
      <c r="O150" s="32">
        <f t="shared" si="33"/>
        <v>-61.232186397840294</v>
      </c>
      <c r="P150" s="32">
        <f t="shared" si="33"/>
        <v>143.86815517331587</v>
      </c>
      <c r="Q150" s="32">
        <f t="shared" si="33"/>
        <v>27.19956335827831</v>
      </c>
      <c r="R150" s="32">
        <f t="shared" si="33"/>
        <v>-32.39531948956492</v>
      </c>
      <c r="S150" s="32">
        <f t="shared" si="33"/>
        <v>32.37457496040355</v>
      </c>
      <c r="T150" s="32">
        <f t="shared" si="33"/>
        <v>14.330604414928994</v>
      </c>
      <c r="U150" s="32">
        <f t="shared" si="33"/>
        <v>18.65487259519627</v>
      </c>
      <c r="V150" s="32">
        <f t="shared" si="33"/>
        <v>-5.2701806174315635</v>
      </c>
      <c r="W150" s="32">
        <f t="shared" si="33"/>
        <v>-15.674658412691844</v>
      </c>
      <c r="X150" s="32">
        <f t="shared" si="33"/>
        <v>14.981401987228505</v>
      </c>
      <c r="Y150" s="32">
        <f t="shared" si="32"/>
        <v>-15.489362343913637</v>
      </c>
      <c r="Z150" s="32">
        <f t="shared" si="32"/>
        <v>18.589637588691254</v>
      </c>
      <c r="AA150" s="32">
        <f t="shared" si="32"/>
        <v>1.9662832979560063</v>
      </c>
      <c r="AB150" s="32">
        <f t="shared" si="32"/>
        <v>42.18438495882382</v>
      </c>
      <c r="AC150" s="32">
        <f t="shared" si="32"/>
        <v>34.75897185747743</v>
      </c>
    </row>
    <row r="151" spans="1:29" ht="15" customHeight="1">
      <c r="A151" s="22" t="s">
        <v>32</v>
      </c>
      <c r="B151" s="39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>
        <f t="shared" si="32"/>
        <v>-92.79325327756071</v>
      </c>
      <c r="Z151" s="32">
        <f t="shared" si="32"/>
        <v>149.92226455284222</v>
      </c>
      <c r="AA151" s="32">
        <f t="shared" si="32"/>
        <v>-52.059114241869295</v>
      </c>
      <c r="AB151" s="32">
        <f t="shared" si="32"/>
        <v>120.57386908932992</v>
      </c>
      <c r="AC151" s="32">
        <f t="shared" si="32"/>
        <v>83.352470615283</v>
      </c>
    </row>
    <row r="152" spans="1:29" ht="15" customHeight="1">
      <c r="A152" s="22" t="s">
        <v>29</v>
      </c>
      <c r="B152" s="39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>
        <f t="shared" si="32"/>
        <v>-10.29830647511466</v>
      </c>
      <c r="Z152" s="32">
        <f t="shared" si="32"/>
        <v>17.8810955911757</v>
      </c>
      <c r="AA152" s="32">
        <f t="shared" si="32"/>
        <v>2.5842309994403845</v>
      </c>
      <c r="AB152" s="32">
        <f t="shared" si="32"/>
        <v>41.76536278754277</v>
      </c>
      <c r="AC152" s="32">
        <f t="shared" si="32"/>
        <v>34.35482305736903</v>
      </c>
    </row>
    <row r="153" spans="1:29" ht="15" customHeight="1">
      <c r="A153" s="20" t="s">
        <v>18</v>
      </c>
      <c r="B153" s="39"/>
      <c r="C153" s="32">
        <f aca="true" t="shared" si="34" ref="C153:X153">((C111/B111)-1)*100</f>
        <v>20.19587950541446</v>
      </c>
      <c r="D153" s="32">
        <f t="shared" si="34"/>
        <v>-19.227420124936177</v>
      </c>
      <c r="E153" s="32">
        <f t="shared" si="34"/>
        <v>196.24326730683927</v>
      </c>
      <c r="F153" s="32">
        <f t="shared" si="34"/>
        <v>-53.64835999688529</v>
      </c>
      <c r="G153" s="32">
        <f t="shared" si="34"/>
        <v>20.810819154735437</v>
      </c>
      <c r="H153" s="32">
        <f t="shared" si="34"/>
        <v>-18.27394522647605</v>
      </c>
      <c r="I153" s="32">
        <f t="shared" si="34"/>
        <v>-9.995450682323126</v>
      </c>
      <c r="J153" s="32">
        <f t="shared" si="34"/>
        <v>18.54640342452012</v>
      </c>
      <c r="K153" s="32">
        <f t="shared" si="34"/>
        <v>24.732206959248536</v>
      </c>
      <c r="L153" s="32">
        <f t="shared" si="34"/>
        <v>7.066905019526093</v>
      </c>
      <c r="M153" s="32">
        <f t="shared" si="34"/>
        <v>11.686690248991116</v>
      </c>
      <c r="N153" s="32">
        <f t="shared" si="34"/>
        <v>382.45408190713744</v>
      </c>
      <c r="O153" s="32">
        <f t="shared" si="34"/>
        <v>46.10465631487435</v>
      </c>
      <c r="P153" s="32">
        <f t="shared" si="34"/>
        <v>5.720431149442851</v>
      </c>
      <c r="Q153" s="32">
        <f t="shared" si="34"/>
        <v>-85.6762453253952</v>
      </c>
      <c r="R153" s="32">
        <f t="shared" si="34"/>
        <v>-1.2256656854320869</v>
      </c>
      <c r="S153" s="44" t="s">
        <v>45</v>
      </c>
      <c r="T153" s="32">
        <f t="shared" si="34"/>
        <v>53.25389024544058</v>
      </c>
      <c r="U153" s="32">
        <f t="shared" si="34"/>
        <v>5.117262680568224</v>
      </c>
      <c r="V153" s="32">
        <f t="shared" si="34"/>
        <v>12.580635030406695</v>
      </c>
      <c r="W153" s="32">
        <f t="shared" si="34"/>
        <v>16.14614875663767</v>
      </c>
      <c r="X153" s="32">
        <f t="shared" si="34"/>
        <v>-0.7735897203498987</v>
      </c>
      <c r="Y153" s="32">
        <f t="shared" si="32"/>
        <v>2.5681664710004437</v>
      </c>
      <c r="Z153" s="32">
        <f t="shared" si="32"/>
        <v>1.512458886649104</v>
      </c>
      <c r="AA153" s="32">
        <f t="shared" si="32"/>
        <v>1.9367899371862896</v>
      </c>
      <c r="AB153" s="32">
        <f t="shared" si="32"/>
        <v>1.6446240164454284</v>
      </c>
      <c r="AC153" s="32">
        <f t="shared" si="32"/>
        <v>-1.1644211543995087</v>
      </c>
    </row>
    <row r="154" spans="1:29" ht="15" customHeight="1">
      <c r="A154" s="21" t="s">
        <v>30</v>
      </c>
      <c r="B154" s="39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>
        <f t="shared" si="32"/>
        <v>4.303865238305615</v>
      </c>
      <c r="Z154" s="32">
        <f t="shared" si="32"/>
        <v>2.7978049506506286</v>
      </c>
      <c r="AA154" s="32">
        <f t="shared" si="32"/>
        <v>0.6214622283334581</v>
      </c>
      <c r="AB154" s="32">
        <f t="shared" si="32"/>
        <v>1.4778701966770225</v>
      </c>
      <c r="AC154" s="32">
        <f t="shared" si="32"/>
        <v>-2.1658829543452995</v>
      </c>
    </row>
    <row r="155" spans="1:29" ht="15" customHeight="1">
      <c r="A155" s="21" t="s">
        <v>31</v>
      </c>
      <c r="B155" s="39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>
        <f t="shared" si="32"/>
        <v>-3.240191408825588</v>
      </c>
      <c r="Z155" s="32">
        <f t="shared" si="32"/>
        <v>-3.124192951753124</v>
      </c>
      <c r="AA155" s="32">
        <f t="shared" si="32"/>
        <v>6.971644050174941</v>
      </c>
      <c r="AB155" s="32">
        <f t="shared" si="32"/>
        <v>2.2450378179647013</v>
      </c>
      <c r="AC155" s="32">
        <f t="shared" si="32"/>
        <v>2.4143865834079126</v>
      </c>
    </row>
    <row r="156" spans="1:29" ht="15" customHeight="1">
      <c r="A156" s="20" t="s">
        <v>13</v>
      </c>
      <c r="B156" s="39"/>
      <c r="C156" s="32">
        <f aca="true" t="shared" si="35" ref="C156:J156">((C114/B114)-1)*100</f>
        <v>-31.921985147926023</v>
      </c>
      <c r="D156" s="32">
        <f t="shared" si="35"/>
        <v>-18.337636503301436</v>
      </c>
      <c r="E156" s="32">
        <f t="shared" si="35"/>
        <v>-35.02176285105133</v>
      </c>
      <c r="F156" s="32">
        <f t="shared" si="35"/>
        <v>-88.18010666127776</v>
      </c>
      <c r="G156" s="32">
        <f t="shared" si="35"/>
        <v>-32.159749280885364</v>
      </c>
      <c r="H156" s="32">
        <f t="shared" si="35"/>
        <v>-41.05952841037433</v>
      </c>
      <c r="I156" s="32">
        <f t="shared" si="35"/>
        <v>-40.88596806170904</v>
      </c>
      <c r="J156" s="32">
        <f t="shared" si="35"/>
        <v>-100</v>
      </c>
      <c r="K156" s="32"/>
      <c r="L156" s="32"/>
      <c r="M156" s="32"/>
      <c r="N156" s="32">
        <f>((N114/M114)-1)*100</f>
        <v>163.2511941899237</v>
      </c>
      <c r="O156" s="32">
        <f>((O114/N114)-1)*100</f>
        <v>-23.86145680040809</v>
      </c>
      <c r="P156" s="32">
        <f>((P114/O114)-1)*100</f>
        <v>-46.14917791635422</v>
      </c>
      <c r="Q156" s="32">
        <f>((Q114/P114)-1)*100</f>
        <v>-11.218820719460709</v>
      </c>
      <c r="R156" s="32">
        <f>((R114/Q114)-1)*100</f>
        <v>41.209748552238025</v>
      </c>
      <c r="S156" s="32">
        <f aca="true" t="shared" si="36" ref="S156:AA157">((S114/R114)-1)*100</f>
        <v>-47.62058714516797</v>
      </c>
      <c r="T156" s="32">
        <f t="shared" si="36"/>
        <v>-28.26393415457391</v>
      </c>
      <c r="U156" s="32">
        <f t="shared" si="36"/>
        <v>82.86477110001589</v>
      </c>
      <c r="V156" s="32">
        <f t="shared" si="36"/>
        <v>25.26959260021333</v>
      </c>
      <c r="W156" s="32">
        <f t="shared" si="36"/>
        <v>4.242619116718527</v>
      </c>
      <c r="X156" s="32">
        <f t="shared" si="36"/>
        <v>-24.597172982807447</v>
      </c>
      <c r="Y156" s="32">
        <f t="shared" si="36"/>
        <v>-42.14197090550746</v>
      </c>
      <c r="Z156" s="32">
        <f t="shared" si="36"/>
        <v>-77.22771771228204</v>
      </c>
      <c r="AA156" s="32">
        <f t="shared" si="36"/>
        <v>67.36676074967727</v>
      </c>
      <c r="AB156" s="44" t="s">
        <v>45</v>
      </c>
      <c r="AC156" s="32">
        <f>((AC114/AB114)-1)*100</f>
        <v>-88.94311868368399</v>
      </c>
    </row>
    <row r="157" spans="1:29" ht="15" customHeight="1">
      <c r="A157" s="20" t="s">
        <v>12</v>
      </c>
      <c r="B157" s="39"/>
      <c r="C157" s="32"/>
      <c r="D157" s="32"/>
      <c r="E157" s="32">
        <f>((E115/D115)-1)*100</f>
        <v>-69.69808716405971</v>
      </c>
      <c r="F157" s="32">
        <f>((F115/E115)-1)*100</f>
        <v>480.75941863840467</v>
      </c>
      <c r="G157" s="32">
        <f>((G115/F115)-1)*100</f>
        <v>45.82064473354668</v>
      </c>
      <c r="H157" s="32">
        <f>((H115/G115)-1)*100</f>
        <v>-100</v>
      </c>
      <c r="I157" s="32"/>
      <c r="J157" s="32"/>
      <c r="K157" s="32">
        <f>((K115/J115)-1)*100</f>
        <v>-100</v>
      </c>
      <c r="L157" s="32"/>
      <c r="M157" s="32">
        <f>((M115/L115)-1)*100</f>
        <v>-100</v>
      </c>
      <c r="N157" s="32"/>
      <c r="O157" s="32"/>
      <c r="P157" s="44" t="s">
        <v>45</v>
      </c>
      <c r="Q157" s="32">
        <f>((Q115/P115)-1)*100</f>
        <v>-100</v>
      </c>
      <c r="R157" s="32"/>
      <c r="S157" s="32">
        <f t="shared" si="36"/>
        <v>-93.24697717911721</v>
      </c>
      <c r="T157" s="32">
        <f t="shared" si="36"/>
        <v>109.08406412096797</v>
      </c>
      <c r="U157" s="32">
        <f t="shared" si="36"/>
        <v>10.603762259825578</v>
      </c>
      <c r="V157" s="32">
        <f t="shared" si="36"/>
        <v>-57.271322456013586</v>
      </c>
      <c r="W157" s="32">
        <f t="shared" si="36"/>
        <v>58.54204745964871</v>
      </c>
      <c r="X157" s="32">
        <f t="shared" si="36"/>
        <v>-80.15330179067014</v>
      </c>
      <c r="Y157" s="44" t="s">
        <v>45</v>
      </c>
      <c r="Z157" s="32">
        <f t="shared" si="36"/>
        <v>-100</v>
      </c>
      <c r="AA157" s="32"/>
      <c r="AB157" s="32">
        <f>((AB115/AA115)-1)*100</f>
        <v>-76.27225557686981</v>
      </c>
      <c r="AC157" s="32">
        <f>((AC115/AB115)-1)*100</f>
        <v>-91.03817065016891</v>
      </c>
    </row>
    <row r="158" spans="1:29" ht="15" customHeight="1">
      <c r="A158" s="20" t="s">
        <v>9</v>
      </c>
      <c r="B158" s="39"/>
      <c r="C158" s="32"/>
      <c r="D158" s="32">
        <f>((D116/C116)-1)*100</f>
        <v>-17.329149389899722</v>
      </c>
      <c r="E158" s="32">
        <f>((E116/D116)-1)*100</f>
        <v>-100</v>
      </c>
      <c r="F158" s="32"/>
      <c r="G158" s="32">
        <f>((G116/F116)-1)*100</f>
        <v>-20.32052980927992</v>
      </c>
      <c r="H158" s="32">
        <f>((H116/G116)-1)*100</f>
        <v>-1.1319290374367852</v>
      </c>
      <c r="I158" s="32">
        <f>((I116/H116)-1)*100</f>
        <v>18.061397269164736</v>
      </c>
      <c r="J158" s="32">
        <f>((J116/I116)-1)*100</f>
        <v>10.914670188228982</v>
      </c>
      <c r="K158" s="32">
        <f>((K116/J116)-1)*100</f>
        <v>10.566797905307034</v>
      </c>
      <c r="L158" s="32">
        <f>((L116/K116)-1)*100</f>
        <v>-61.3674710390292</v>
      </c>
      <c r="M158" s="32">
        <f>((M116/L116)-1)*100</f>
        <v>-75.0680606698092</v>
      </c>
      <c r="N158" s="32">
        <f>((N116/M116)-1)*100</f>
        <v>33.6913490635059</v>
      </c>
      <c r="O158" s="32">
        <f>((O116/N116)-1)*100</f>
        <v>-17.623473808495348</v>
      </c>
      <c r="P158" s="32">
        <f>((P116/O116)-1)*100</f>
        <v>-100</v>
      </c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</row>
    <row r="159" spans="1:31" ht="15" customHeight="1">
      <c r="A159" s="20" t="s">
        <v>22</v>
      </c>
      <c r="B159" s="39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>
        <f>((Z117/Y117)-1)*100</f>
        <v>33.419234410548505</v>
      </c>
      <c r="AA159" s="32">
        <f>((AA117/Z117)-1)*100</f>
        <v>-5.7900572978588976</v>
      </c>
      <c r="AB159" s="32">
        <f>((AB117/AA117)-1)*100</f>
        <v>-13.300855512486965</v>
      </c>
      <c r="AC159" s="32">
        <f>((AC117/AB117)-1)*100</f>
        <v>-7.803683640147485</v>
      </c>
      <c r="AE159" s="1" t="s">
        <v>35</v>
      </c>
    </row>
    <row r="160" spans="1:28" ht="15" customHeight="1">
      <c r="A160" s="20" t="s">
        <v>23</v>
      </c>
      <c r="B160" s="39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</row>
    <row r="161" spans="1:29" ht="15" customHeight="1">
      <c r="A161" s="23"/>
      <c r="B161" s="23"/>
      <c r="C161" s="35"/>
      <c r="D161" s="35"/>
      <c r="E161" s="35"/>
      <c r="F161" s="35"/>
      <c r="G161" s="35"/>
      <c r="H161" s="35"/>
      <c r="I161" s="35"/>
      <c r="J161" s="35"/>
      <c r="K161" s="35"/>
      <c r="L161" s="45"/>
      <c r="M161" s="45"/>
      <c r="N161" s="45"/>
      <c r="O161" s="45"/>
      <c r="P161" s="45"/>
      <c r="Q161" s="45"/>
      <c r="R161" s="45"/>
      <c r="S161" s="45"/>
      <c r="T161" s="45"/>
      <c r="U161" s="35"/>
      <c r="V161" s="35"/>
      <c r="W161" s="35"/>
      <c r="X161" s="35"/>
      <c r="Y161" s="35"/>
      <c r="Z161" s="35"/>
      <c r="AA161" s="35"/>
      <c r="AB161" s="35"/>
      <c r="AC161" s="35"/>
    </row>
    <row r="162" spans="1:27" ht="15" customHeight="1">
      <c r="A162" s="30" t="s">
        <v>33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8"/>
      <c r="Q162" s="28"/>
      <c r="R162" s="28"/>
      <c r="S162" s="28"/>
      <c r="T162" s="28"/>
      <c r="U162" s="28"/>
      <c r="V162" s="28"/>
      <c r="W162" s="28"/>
      <c r="X162" s="2"/>
      <c r="Y162" s="2"/>
      <c r="Z162" s="2"/>
      <c r="AA162" s="2"/>
    </row>
    <row r="163" spans="1:29" ht="15" customHeight="1">
      <c r="A163" s="30" t="s">
        <v>44</v>
      </c>
      <c r="AC163" s="1" t="s">
        <v>35</v>
      </c>
    </row>
    <row r="164" ht="15" customHeight="1">
      <c r="A164" s="30" t="s">
        <v>41</v>
      </c>
    </row>
    <row r="165" ht="15" customHeight="1"/>
    <row r="166" spans="1:29" s="29" customFormat="1" ht="15" customHeight="1" hidden="1">
      <c r="A166" s="46" t="str">
        <f>'[2]PIB EST'!A19</f>
        <v>Guerrero</v>
      </c>
      <c r="B166" s="47">
        <v>71310.2</v>
      </c>
      <c r="C166" s="47">
        <v>116318.52217691526</v>
      </c>
      <c r="D166" s="47">
        <v>189734.40828130516</v>
      </c>
      <c r="E166" s="47">
        <v>309487.64661146497</v>
      </c>
      <c r="F166" s="47">
        <v>504824.63498709863</v>
      </c>
      <c r="G166" s="47">
        <v>823451</v>
      </c>
      <c r="H166" s="47">
        <v>1708290.9904852724</v>
      </c>
      <c r="I166" s="47">
        <v>3543936.564741743</v>
      </c>
      <c r="J166" s="47">
        <v>7352076.69235892</v>
      </c>
      <c r="K166" s="47">
        <v>9122565.72257756</v>
      </c>
      <c r="L166" s="47">
        <v>11319414.751105577</v>
      </c>
      <c r="M166" s="47">
        <v>14045297.584476478</v>
      </c>
      <c r="N166" s="47">
        <v>17427613.403531592</v>
      </c>
      <c r="O166" s="47">
        <f>'[3]Hoja1'!B23</f>
        <v>21624441</v>
      </c>
      <c r="P166" s="47">
        <f>'[3]Hoja1'!C23</f>
        <v>24269158</v>
      </c>
      <c r="Q166" s="47">
        <f>'[3]Hoja1'!D23</f>
        <v>29917928</v>
      </c>
      <c r="R166" s="47">
        <f>'[3]Hoja1'!E23</f>
        <v>38563087</v>
      </c>
      <c r="S166" s="47">
        <f>'[3]Hoja1'!F23</f>
        <v>47294010</v>
      </c>
      <c r="T166" s="47">
        <f>'[3]Hoja1'!G23</f>
        <v>59032757</v>
      </c>
      <c r="U166" s="48">
        <f>'[3]Hoja1'!H23</f>
        <v>72637446</v>
      </c>
      <c r="V166" s="48">
        <f>'[3]Hoja1'!I23</f>
        <v>85676774</v>
      </c>
      <c r="W166" s="48">
        <f>'[3]Hoja1'!J23</f>
        <v>93694825</v>
      </c>
      <c r="X166" s="48">
        <f>'[3]Hoja1'!K23</f>
        <v>100398839</v>
      </c>
      <c r="Y166" s="49">
        <f>'[3]Hoja1'!L23</f>
        <v>107374632</v>
      </c>
      <c r="Z166" s="49">
        <f>'[3]Hoja1'!M23</f>
        <v>117247624</v>
      </c>
      <c r="AA166" s="29">
        <f>'[3]Hoja1'!N23</f>
        <v>122891112</v>
      </c>
      <c r="AB166" s="29">
        <f>'[3]Hoja1'!O23</f>
        <v>130863553</v>
      </c>
      <c r="AC166" s="29">
        <v>164938000</v>
      </c>
    </row>
    <row r="167" spans="1:11" ht="1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</row>
    <row r="168" spans="1:29" ht="15" customHeight="1">
      <c r="A168" s="51" t="s">
        <v>38</v>
      </c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</row>
    <row r="169" spans="1:29" ht="15" customHeight="1">
      <c r="A169" s="52" t="s">
        <v>21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</row>
    <row r="170" spans="1:13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29" ht="15" customHeight="1">
      <c r="A171" s="4" t="s">
        <v>0</v>
      </c>
      <c r="B171" s="5">
        <v>1980</v>
      </c>
      <c r="C171" s="5">
        <v>1981</v>
      </c>
      <c r="D171" s="5">
        <v>1982</v>
      </c>
      <c r="E171" s="5">
        <v>1983</v>
      </c>
      <c r="F171" s="5">
        <v>1984</v>
      </c>
      <c r="G171" s="5">
        <v>1985</v>
      </c>
      <c r="H171" s="5">
        <v>1986</v>
      </c>
      <c r="I171" s="5">
        <v>1987</v>
      </c>
      <c r="J171" s="5">
        <v>1988</v>
      </c>
      <c r="K171" s="5">
        <v>1989</v>
      </c>
      <c r="L171" s="5">
        <v>1990</v>
      </c>
      <c r="M171" s="5">
        <v>1991</v>
      </c>
      <c r="N171" s="5">
        <v>1992</v>
      </c>
      <c r="O171" s="5">
        <v>1993</v>
      </c>
      <c r="P171" s="5">
        <v>1994</v>
      </c>
      <c r="Q171" s="5">
        <v>1995</v>
      </c>
      <c r="R171" s="5">
        <v>1996</v>
      </c>
      <c r="S171" s="5">
        <v>1997</v>
      </c>
      <c r="T171" s="6">
        <v>1998</v>
      </c>
      <c r="U171" s="5">
        <v>1999</v>
      </c>
      <c r="V171" s="6">
        <v>2000</v>
      </c>
      <c r="W171" s="5">
        <v>2001</v>
      </c>
      <c r="X171" s="6">
        <v>2002</v>
      </c>
      <c r="Y171" s="6">
        <v>2003</v>
      </c>
      <c r="Z171" s="6">
        <v>2004</v>
      </c>
      <c r="AA171" s="6">
        <v>2005</v>
      </c>
      <c r="AB171" s="5">
        <v>2006</v>
      </c>
      <c r="AC171" s="5">
        <v>2007</v>
      </c>
    </row>
    <row r="172" spans="1:22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9" ht="15" customHeight="1">
      <c r="A173" s="8" t="s">
        <v>19</v>
      </c>
      <c r="B173" s="31">
        <f aca="true" t="shared" si="37" ref="B173:AA182">B7/B$166*100</f>
        <v>3.1257800426867406</v>
      </c>
      <c r="C173" s="31">
        <f t="shared" si="37"/>
        <v>3.5316817331567503</v>
      </c>
      <c r="D173" s="31">
        <f t="shared" si="37"/>
        <v>3.194465387118294</v>
      </c>
      <c r="E173" s="31">
        <f t="shared" si="37"/>
        <v>4.641219175391761</v>
      </c>
      <c r="F173" s="31">
        <f t="shared" si="37"/>
        <v>5.237066134990749</v>
      </c>
      <c r="G173" s="31">
        <f t="shared" si="37"/>
        <v>4.477619190455777</v>
      </c>
      <c r="H173" s="31">
        <f t="shared" si="37"/>
        <v>3.8422025501261268</v>
      </c>
      <c r="I173" s="31">
        <f t="shared" si="37"/>
        <v>4.4153442687652324</v>
      </c>
      <c r="J173" s="31">
        <f t="shared" si="37"/>
        <v>4.82679948603936</v>
      </c>
      <c r="K173" s="31">
        <f t="shared" si="37"/>
        <v>5.7150752963026115</v>
      </c>
      <c r="L173" s="31">
        <f t="shared" si="37"/>
        <v>5.318066465770279</v>
      </c>
      <c r="M173" s="31">
        <f t="shared" si="37"/>
        <v>5.881997124169822</v>
      </c>
      <c r="N173" s="31">
        <f t="shared" si="37"/>
        <v>10.907144632981153</v>
      </c>
      <c r="O173" s="31">
        <f t="shared" si="37"/>
        <v>11.514942744647133</v>
      </c>
      <c r="P173" s="31">
        <f t="shared" si="37"/>
        <v>11.875141692183965</v>
      </c>
      <c r="Q173" s="31">
        <f t="shared" si="37"/>
        <v>5.651294768808855</v>
      </c>
      <c r="R173" s="31">
        <f t="shared" si="37"/>
        <v>11.832932617661028</v>
      </c>
      <c r="S173" s="31">
        <f t="shared" si="37"/>
        <v>13.062261161614336</v>
      </c>
      <c r="T173" s="31">
        <f t="shared" si="37"/>
        <v>16.08574013576903</v>
      </c>
      <c r="U173" s="31">
        <f t="shared" si="37"/>
        <v>16.587440725820674</v>
      </c>
      <c r="V173" s="31">
        <f t="shared" si="37"/>
        <v>16.78584968663736</v>
      </c>
      <c r="W173" s="31">
        <f t="shared" si="37"/>
        <v>18.297347478902918</v>
      </c>
      <c r="X173" s="31">
        <f t="shared" si="37"/>
        <v>17.85207316988994</v>
      </c>
      <c r="Y173" s="31">
        <f t="shared" si="37"/>
        <v>19.787981019576396</v>
      </c>
      <c r="Z173" s="31">
        <f t="shared" si="37"/>
        <v>19.178810821786886</v>
      </c>
      <c r="AA173" s="31">
        <f t="shared" si="37"/>
        <v>19.26328438951712</v>
      </c>
      <c r="AB173" s="31">
        <f>AB7/AB$166*100</f>
        <v>21.80829103730662</v>
      </c>
      <c r="AC173" s="31">
        <f>AC7/AC$166*100</f>
        <v>17.34064872861318</v>
      </c>
    </row>
    <row r="174" spans="1:29" ht="15" customHeight="1">
      <c r="A174" s="20" t="s">
        <v>3</v>
      </c>
      <c r="B174" s="32">
        <f t="shared" si="37"/>
        <v>0.5973899946992155</v>
      </c>
      <c r="C174" s="32">
        <f t="shared" si="37"/>
        <v>0.2802649087169184</v>
      </c>
      <c r="D174" s="32">
        <f t="shared" si="37"/>
        <v>0.21134806471447548</v>
      </c>
      <c r="E174" s="32">
        <f t="shared" si="37"/>
        <v>0.26172288583036246</v>
      </c>
      <c r="F174" s="32">
        <f t="shared" si="37"/>
        <v>0.11588182498561116</v>
      </c>
      <c r="G174" s="32">
        <f t="shared" si="37"/>
        <v>0.09921658969386157</v>
      </c>
      <c r="H174" s="32">
        <f t="shared" si="37"/>
        <v>0.11139788306554357</v>
      </c>
      <c r="I174" s="32">
        <f t="shared" si="37"/>
        <v>0.11416682906385048</v>
      </c>
      <c r="J174" s="32">
        <f t="shared" si="37"/>
        <v>0.11720497977062354</v>
      </c>
      <c r="K174" s="32">
        <f t="shared" si="37"/>
        <v>0.14317572925426464</v>
      </c>
      <c r="L174" s="32">
        <f t="shared" si="37"/>
        <v>0.20174187890561737</v>
      </c>
      <c r="M174" s="32">
        <f t="shared" si="37"/>
        <v>0.3169103376577485</v>
      </c>
      <c r="N174" s="32">
        <f t="shared" si="37"/>
        <v>0.3851359245001302</v>
      </c>
      <c r="O174" s="32">
        <f t="shared" si="37"/>
        <v>0.3293264320682324</v>
      </c>
      <c r="P174" s="32">
        <f t="shared" si="37"/>
        <v>0.30597641665194975</v>
      </c>
      <c r="Q174" s="32">
        <f t="shared" si="37"/>
        <v>0.2773571084200751</v>
      </c>
      <c r="R174" s="32">
        <f t="shared" si="37"/>
        <v>0.3114068642896768</v>
      </c>
      <c r="S174" s="32">
        <f t="shared" si="37"/>
        <v>0.3032016105210787</v>
      </c>
      <c r="T174" s="32">
        <f t="shared" si="37"/>
        <v>0.3362716618503859</v>
      </c>
      <c r="U174" s="32">
        <f t="shared" si="37"/>
        <v>0.32817150536928297</v>
      </c>
      <c r="V174" s="32">
        <f t="shared" si="37"/>
        <v>0.30996078353743806</v>
      </c>
      <c r="W174" s="32">
        <f t="shared" si="37"/>
        <v>0.3064838426241791</v>
      </c>
      <c r="X174" s="32">
        <f t="shared" si="37"/>
        <v>0.2975516479827023</v>
      </c>
      <c r="Y174" s="32">
        <f t="shared" si="37"/>
        <v>0.31629212009778995</v>
      </c>
      <c r="Z174" s="32">
        <f t="shared" si="37"/>
        <v>0.23480219948849454</v>
      </c>
      <c r="AA174" s="32">
        <f t="shared" si="37"/>
        <v>0.35584233300777685</v>
      </c>
      <c r="AB174" s="32">
        <f aca="true" t="shared" si="38" ref="AB174:AC189">AB8/AB$166*100</f>
        <v>0.4107188653207361</v>
      </c>
      <c r="AC174" s="32">
        <f t="shared" si="38"/>
        <v>0.3545566819047157</v>
      </c>
    </row>
    <row r="175" spans="1:29" ht="15" customHeight="1">
      <c r="A175" s="20" t="s">
        <v>4</v>
      </c>
      <c r="B175" s="32">
        <f t="shared" si="37"/>
        <v>0.10236964697897356</v>
      </c>
      <c r="C175" s="32">
        <f t="shared" si="37"/>
        <v>0.07737374780528422</v>
      </c>
      <c r="D175" s="32">
        <f t="shared" si="37"/>
        <v>0.12912786996270947</v>
      </c>
      <c r="E175" s="32">
        <f t="shared" si="37"/>
        <v>0.09014899400823595</v>
      </c>
      <c r="F175" s="32">
        <f t="shared" si="37"/>
        <v>0.1297480262659407</v>
      </c>
      <c r="G175" s="32">
        <f t="shared" si="37"/>
        <v>0.10322411412458057</v>
      </c>
      <c r="H175" s="32">
        <f t="shared" si="37"/>
        <v>0.11063688859373484</v>
      </c>
      <c r="I175" s="32">
        <f t="shared" si="37"/>
        <v>0.09808301972959571</v>
      </c>
      <c r="J175" s="32">
        <f t="shared" si="37"/>
        <v>0.1064053100551918</v>
      </c>
      <c r="K175" s="32">
        <f t="shared" si="37"/>
        <v>0.10501760460096862</v>
      </c>
      <c r="L175" s="32">
        <f t="shared" si="37"/>
        <v>0.10570334476728463</v>
      </c>
      <c r="M175" s="32">
        <f t="shared" si="37"/>
        <v>0.1817476621372098</v>
      </c>
      <c r="N175" s="32">
        <f t="shared" si="37"/>
        <v>0.18462080409403586</v>
      </c>
      <c r="O175" s="32">
        <f t="shared" si="37"/>
        <v>0.13920359837278568</v>
      </c>
      <c r="P175" s="32">
        <f t="shared" si="37"/>
        <v>0.1200363028663788</v>
      </c>
      <c r="Q175" s="32">
        <f t="shared" si="37"/>
        <v>0.1055795040351725</v>
      </c>
      <c r="R175" s="32">
        <f t="shared" si="37"/>
        <v>0.10044450020300501</v>
      </c>
      <c r="S175" s="32">
        <f t="shared" si="37"/>
        <v>0.11294580434181833</v>
      </c>
      <c r="T175" s="32">
        <f t="shared" si="37"/>
        <v>0.09599183890394955</v>
      </c>
      <c r="U175" s="32">
        <f t="shared" si="37"/>
        <v>0.12459427607077486</v>
      </c>
      <c r="V175" s="32">
        <f t="shared" si="37"/>
        <v>0.11464682365374775</v>
      </c>
      <c r="W175" s="32">
        <f t="shared" si="37"/>
        <v>0.09407606023064774</v>
      </c>
      <c r="X175" s="32">
        <f t="shared" si="37"/>
        <v>0.08908907801214713</v>
      </c>
      <c r="Y175" s="32">
        <f t="shared" si="37"/>
        <v>0.11318716323982372</v>
      </c>
      <c r="Z175" s="32">
        <f t="shared" si="37"/>
        <v>0.08554544354775155</v>
      </c>
      <c r="AA175" s="32">
        <f t="shared" si="37"/>
        <v>0.12397942985494348</v>
      </c>
      <c r="AB175" s="32">
        <f t="shared" si="38"/>
        <v>0.16762023876884954</v>
      </c>
      <c r="AC175" s="32">
        <f t="shared" si="38"/>
        <v>0.13247286859304708</v>
      </c>
    </row>
    <row r="176" spans="1:29" ht="15" customHeight="1">
      <c r="A176" s="20" t="s">
        <v>5</v>
      </c>
      <c r="B176" s="32">
        <f t="shared" si="37"/>
        <v>0.11078359056628645</v>
      </c>
      <c r="C176" s="32">
        <f t="shared" si="37"/>
        <v>0.1452907042121448</v>
      </c>
      <c r="D176" s="32">
        <f t="shared" si="37"/>
        <v>0.17076501986905251</v>
      </c>
      <c r="E176" s="32">
        <f t="shared" si="37"/>
        <v>0.2494445282235059</v>
      </c>
      <c r="F176" s="32">
        <f t="shared" si="37"/>
        <v>0.23097129561234636</v>
      </c>
      <c r="G176" s="32">
        <f t="shared" si="37"/>
        <v>0.17499523347473012</v>
      </c>
      <c r="H176" s="32">
        <f t="shared" si="37"/>
        <v>0.18158498858082828</v>
      </c>
      <c r="I176" s="32">
        <f t="shared" si="37"/>
        <v>0.15389665984039555</v>
      </c>
      <c r="J176" s="32">
        <f t="shared" si="37"/>
        <v>0.15271875511948022</v>
      </c>
      <c r="K176" s="32">
        <f t="shared" si="37"/>
        <v>0.05471377408273381</v>
      </c>
      <c r="L176" s="32">
        <f t="shared" si="37"/>
        <v>0.1873860130262327</v>
      </c>
      <c r="M176" s="32">
        <f t="shared" si="37"/>
        <v>0.3378782095186833</v>
      </c>
      <c r="N176" s="32">
        <f t="shared" si="37"/>
        <v>0.4202927750575244</v>
      </c>
      <c r="O176" s="32">
        <f t="shared" si="37"/>
        <v>0.23906282710383125</v>
      </c>
      <c r="P176" s="32">
        <f t="shared" si="37"/>
        <v>0.09893791947788219</v>
      </c>
      <c r="Q176" s="32">
        <f t="shared" si="37"/>
        <v>0.1756906427477197</v>
      </c>
      <c r="R176" s="32">
        <f t="shared" si="37"/>
        <v>0.14811729154359451</v>
      </c>
      <c r="S176" s="32">
        <f t="shared" si="37"/>
        <v>0.12180400858375089</v>
      </c>
      <c r="T176" s="32">
        <f t="shared" si="37"/>
        <v>0.09784315680868505</v>
      </c>
      <c r="U176" s="32">
        <f t="shared" si="37"/>
        <v>0.11014374046135929</v>
      </c>
      <c r="V176" s="32">
        <f t="shared" si="37"/>
        <v>0.04455221434924709</v>
      </c>
      <c r="W176" s="32">
        <f t="shared" si="37"/>
        <v>0.035045798954211185</v>
      </c>
      <c r="X176" s="32">
        <f t="shared" si="37"/>
        <v>0.027804903202117703</v>
      </c>
      <c r="Y176" s="32">
        <f t="shared" si="37"/>
        <v>0.02820014321446056</v>
      </c>
      <c r="Z176" s="32">
        <f t="shared" si="37"/>
        <v>0.03445698822860581</v>
      </c>
      <c r="AA176" s="32">
        <f t="shared" si="37"/>
        <v>0.053375381614253765</v>
      </c>
      <c r="AB176" s="32">
        <f t="shared" si="38"/>
        <v>0.07047508483893908</v>
      </c>
      <c r="AC176" s="32">
        <f t="shared" si="38"/>
        <v>0.05462167602371801</v>
      </c>
    </row>
    <row r="177" spans="1:29" ht="15" customHeight="1">
      <c r="A177" s="20" t="s">
        <v>6</v>
      </c>
      <c r="B177" s="32">
        <f t="shared" si="37"/>
        <v>0.2846717580374196</v>
      </c>
      <c r="C177" s="32">
        <f t="shared" si="37"/>
        <v>0.17194166178952047</v>
      </c>
      <c r="D177" s="32">
        <f t="shared" si="37"/>
        <v>0.22136206279321624</v>
      </c>
      <c r="E177" s="32">
        <f t="shared" si="37"/>
        <v>0.10759718639692678</v>
      </c>
      <c r="F177" s="32">
        <f t="shared" si="37"/>
        <v>0.18501474279753988</v>
      </c>
      <c r="G177" s="32">
        <f t="shared" si="37"/>
        <v>0.25721020437160197</v>
      </c>
      <c r="H177" s="32">
        <f t="shared" si="37"/>
        <v>0.32980329647465717</v>
      </c>
      <c r="I177" s="32">
        <f t="shared" si="37"/>
        <v>0.06732626152900327</v>
      </c>
      <c r="J177" s="32">
        <f t="shared" si="37"/>
        <v>0.05782039793488693</v>
      </c>
      <c r="K177" s="32">
        <f t="shared" si="37"/>
        <v>0.19132117576094132</v>
      </c>
      <c r="L177" s="32">
        <f t="shared" si="37"/>
        <v>0.4179898081336652</v>
      </c>
      <c r="M177" s="32">
        <f t="shared" si="37"/>
        <v>0.26755574080206085</v>
      </c>
      <c r="N177" s="32">
        <f t="shared" si="37"/>
        <v>2.954736188350671</v>
      </c>
      <c r="O177" s="32">
        <f t="shared" si="37"/>
        <v>0.5588861233453387</v>
      </c>
      <c r="P177" s="32">
        <f t="shared" si="37"/>
        <v>6.880201612268542</v>
      </c>
      <c r="Q177" s="32">
        <f t="shared" si="37"/>
        <v>0.24167281905351198</v>
      </c>
      <c r="R177" s="32">
        <f t="shared" si="37"/>
        <v>0.29062896339185706</v>
      </c>
      <c r="S177" s="32">
        <f t="shared" si="37"/>
        <v>0.03191144079345355</v>
      </c>
      <c r="T177" s="32">
        <f t="shared" si="37"/>
        <v>0.05311725827069198</v>
      </c>
      <c r="U177" s="32">
        <f t="shared" si="37"/>
        <v>0.04229980773277739</v>
      </c>
      <c r="V177" s="32">
        <f t="shared" si="37"/>
        <v>0.03236991626225329</v>
      </c>
      <c r="W177" s="32">
        <f t="shared" si="37"/>
        <v>0.038252913114464965</v>
      </c>
      <c r="X177" s="32">
        <f t="shared" si="37"/>
        <v>0.03495538429483233</v>
      </c>
      <c r="Y177" s="32">
        <f t="shared" si="37"/>
        <v>0.06320068226170963</v>
      </c>
      <c r="Z177" s="32">
        <f t="shared" si="37"/>
        <v>0.021322393705820425</v>
      </c>
      <c r="AA177" s="32">
        <f t="shared" si="37"/>
        <v>0.06916887528855625</v>
      </c>
      <c r="AB177" s="32">
        <f t="shared" si="38"/>
        <v>0.07419048143985514</v>
      </c>
      <c r="AC177" s="32">
        <f t="shared" si="38"/>
        <v>0.076305581491227</v>
      </c>
    </row>
    <row r="178" spans="1:29" ht="15" customHeight="1">
      <c r="A178" s="20" t="s">
        <v>7</v>
      </c>
      <c r="B178" s="32">
        <f t="shared" si="37"/>
        <v>0</v>
      </c>
      <c r="C178" s="32">
        <f t="shared" si="37"/>
        <v>0</v>
      </c>
      <c r="D178" s="32">
        <f t="shared" si="37"/>
        <v>0</v>
      </c>
      <c r="E178" s="32">
        <f t="shared" si="37"/>
        <v>0</v>
      </c>
      <c r="F178" s="32">
        <f t="shared" si="37"/>
        <v>0</v>
      </c>
      <c r="G178" s="32">
        <f t="shared" si="37"/>
        <v>0</v>
      </c>
      <c r="H178" s="32">
        <f t="shared" si="37"/>
        <v>0</v>
      </c>
      <c r="I178" s="32">
        <f t="shared" si="37"/>
        <v>0</v>
      </c>
      <c r="J178" s="32">
        <f t="shared" si="37"/>
        <v>0</v>
      </c>
      <c r="K178" s="32">
        <f t="shared" si="37"/>
        <v>0</v>
      </c>
      <c r="L178" s="32">
        <f t="shared" si="37"/>
        <v>0</v>
      </c>
      <c r="M178" s="32">
        <f t="shared" si="37"/>
        <v>0</v>
      </c>
      <c r="N178" s="32">
        <f t="shared" si="37"/>
        <v>0</v>
      </c>
      <c r="O178" s="32">
        <f t="shared" si="37"/>
        <v>0</v>
      </c>
      <c r="P178" s="32">
        <f t="shared" si="37"/>
        <v>0</v>
      </c>
      <c r="Q178" s="32">
        <f t="shared" si="37"/>
        <v>0</v>
      </c>
      <c r="R178" s="32">
        <f t="shared" si="37"/>
        <v>0.02887216990693717</v>
      </c>
      <c r="S178" s="32">
        <f t="shared" si="37"/>
        <v>0.011131430809102463</v>
      </c>
      <c r="T178" s="32">
        <f t="shared" si="37"/>
        <v>0.007769677773985721</v>
      </c>
      <c r="U178" s="32">
        <f t="shared" si="37"/>
        <v>0</v>
      </c>
      <c r="V178" s="32">
        <f t="shared" si="37"/>
        <v>0</v>
      </c>
      <c r="W178" s="32">
        <f t="shared" si="37"/>
        <v>0</v>
      </c>
      <c r="X178" s="32">
        <f t="shared" si="37"/>
        <v>0</v>
      </c>
      <c r="Y178" s="32">
        <f t="shared" si="37"/>
        <v>0</v>
      </c>
      <c r="Z178" s="32">
        <f t="shared" si="37"/>
        <v>0</v>
      </c>
      <c r="AA178" s="32">
        <f t="shared" si="37"/>
        <v>0</v>
      </c>
      <c r="AB178" s="32">
        <f t="shared" si="38"/>
        <v>0</v>
      </c>
      <c r="AC178" s="32">
        <f t="shared" si="38"/>
        <v>0</v>
      </c>
    </row>
    <row r="179" spans="1:29" ht="15" customHeight="1">
      <c r="A179" s="20" t="s">
        <v>15</v>
      </c>
      <c r="B179" s="32">
        <f t="shared" si="37"/>
        <v>1.9576442079814669</v>
      </c>
      <c r="C179" s="32">
        <f t="shared" si="37"/>
        <v>1.9334839868231577</v>
      </c>
      <c r="D179" s="32">
        <f t="shared" si="37"/>
        <v>1.6138348482686384</v>
      </c>
      <c r="E179" s="32">
        <f t="shared" si="37"/>
        <v>2.3542135137778035</v>
      </c>
      <c r="F179" s="32">
        <f t="shared" si="37"/>
        <v>2.8782272086169747</v>
      </c>
      <c r="G179" s="32">
        <f t="shared" si="37"/>
        <v>2.5246189512187125</v>
      </c>
      <c r="H179" s="32">
        <f t="shared" si="37"/>
        <v>2.003815520345046</v>
      </c>
      <c r="I179" s="32">
        <f t="shared" si="37"/>
        <v>2.2418572835202473</v>
      </c>
      <c r="J179" s="32">
        <f t="shared" si="37"/>
        <v>2.5007764158810573</v>
      </c>
      <c r="K179" s="32">
        <f t="shared" si="37"/>
        <v>2.509101134053835</v>
      </c>
      <c r="L179" s="32">
        <f t="shared" si="37"/>
        <v>3.046535599080493</v>
      </c>
      <c r="M179" s="32">
        <f t="shared" si="37"/>
        <v>3.45821081453508</v>
      </c>
      <c r="N179" s="32">
        <f t="shared" si="37"/>
        <v>3.472954018347397</v>
      </c>
      <c r="O179" s="32">
        <f t="shared" si="37"/>
        <v>3.4766494079546377</v>
      </c>
      <c r="P179" s="32">
        <f t="shared" si="37"/>
        <v>4.084496874592848</v>
      </c>
      <c r="Q179" s="32">
        <f t="shared" si="37"/>
        <v>3.8429004842848737</v>
      </c>
      <c r="R179" s="32">
        <f t="shared" si="37"/>
        <v>4.0296548354648065</v>
      </c>
      <c r="S179" s="32">
        <f t="shared" si="37"/>
        <v>4.6319574085597734</v>
      </c>
      <c r="T179" s="32">
        <f t="shared" si="37"/>
        <v>4.727664123835517</v>
      </c>
      <c r="U179" s="32">
        <f t="shared" si="37"/>
        <v>4.356623166513867</v>
      </c>
      <c r="V179" s="32">
        <f t="shared" si="37"/>
        <v>4.487115609651689</v>
      </c>
      <c r="W179" s="32">
        <f t="shared" si="37"/>
        <v>4.4380173611509495</v>
      </c>
      <c r="X179" s="32">
        <f t="shared" si="37"/>
        <v>4.392344517051637</v>
      </c>
      <c r="Y179" s="32">
        <f t="shared" si="37"/>
        <v>4.581104501480387</v>
      </c>
      <c r="Z179" s="32">
        <f t="shared" si="37"/>
        <v>4.076159359954279</v>
      </c>
      <c r="AA179" s="32">
        <f t="shared" si="37"/>
        <v>4.708379474994091</v>
      </c>
      <c r="AB179" s="32">
        <f t="shared" si="38"/>
        <v>5.039214547384328</v>
      </c>
      <c r="AC179" s="32">
        <f t="shared" si="38"/>
        <v>4.029835695837224</v>
      </c>
    </row>
    <row r="180" spans="1:29" ht="15" customHeight="1">
      <c r="A180" s="20" t="s">
        <v>8</v>
      </c>
      <c r="B180" s="32">
        <f t="shared" si="37"/>
        <v>0</v>
      </c>
      <c r="C180" s="32">
        <f t="shared" si="37"/>
        <v>0</v>
      </c>
      <c r="D180" s="32">
        <f t="shared" si="37"/>
        <v>0</v>
      </c>
      <c r="E180" s="32">
        <f t="shared" si="37"/>
        <v>0</v>
      </c>
      <c r="F180" s="32">
        <f t="shared" si="37"/>
        <v>0</v>
      </c>
      <c r="G180" s="32">
        <f t="shared" si="37"/>
        <v>0</v>
      </c>
      <c r="H180" s="32">
        <f t="shared" si="37"/>
        <v>0</v>
      </c>
      <c r="I180" s="32">
        <f t="shared" si="37"/>
        <v>0.3119694666658257</v>
      </c>
      <c r="J180" s="32">
        <f t="shared" si="37"/>
        <v>0.2347363979205548</v>
      </c>
      <c r="K180" s="32">
        <f t="shared" si="37"/>
        <v>0.9040154108826572</v>
      </c>
      <c r="L180" s="32">
        <f t="shared" si="37"/>
        <v>0.5270943888169887</v>
      </c>
      <c r="M180" s="32">
        <f t="shared" si="37"/>
        <v>1.0406757074449566</v>
      </c>
      <c r="N180" s="32">
        <f t="shared" si="37"/>
        <v>3.1301015656536055</v>
      </c>
      <c r="O180" s="32">
        <f t="shared" si="37"/>
        <v>6.435407971933239</v>
      </c>
      <c r="P180" s="32">
        <f t="shared" si="37"/>
        <v>0.05246700359361457</v>
      </c>
      <c r="Q180" s="32">
        <f t="shared" si="37"/>
        <v>0.09905097705964129</v>
      </c>
      <c r="R180" s="32">
        <f t="shared" si="37"/>
        <v>0.3129936148524624</v>
      </c>
      <c r="S180" s="32">
        <f t="shared" si="37"/>
        <v>0.001804033956942962</v>
      </c>
      <c r="T180" s="32">
        <f t="shared" si="37"/>
        <v>0.21374810598800256</v>
      </c>
      <c r="U180" s="32">
        <f t="shared" si="37"/>
        <v>0</v>
      </c>
      <c r="V180" s="32">
        <f t="shared" si="37"/>
        <v>0</v>
      </c>
      <c r="W180" s="32">
        <f t="shared" si="37"/>
        <v>0</v>
      </c>
      <c r="X180" s="32">
        <f t="shared" si="37"/>
        <v>0.06464885515259793</v>
      </c>
      <c r="Y180" s="32">
        <f t="shared" si="37"/>
        <v>0.02324953253390428</v>
      </c>
      <c r="Z180" s="32">
        <f t="shared" si="37"/>
        <v>0.00946714280538427</v>
      </c>
      <c r="AA180" s="32">
        <f t="shared" si="37"/>
        <v>0</v>
      </c>
      <c r="AB180" s="32">
        <f t="shared" si="38"/>
        <v>1.7587508876516593</v>
      </c>
      <c r="AC180" s="32">
        <f t="shared" si="38"/>
        <v>0.2588222847372952</v>
      </c>
    </row>
    <row r="181" spans="1:29" ht="15" customHeight="1">
      <c r="A181" s="20" t="s">
        <v>9</v>
      </c>
      <c r="B181" s="32">
        <f t="shared" si="37"/>
        <v>0</v>
      </c>
      <c r="C181" s="32">
        <f t="shared" si="37"/>
        <v>0.923326723809725</v>
      </c>
      <c r="D181" s="32">
        <f t="shared" si="37"/>
        <v>0.8480275215102022</v>
      </c>
      <c r="E181" s="32">
        <f t="shared" si="37"/>
        <v>0</v>
      </c>
      <c r="F181" s="32">
        <f t="shared" si="37"/>
        <v>0</v>
      </c>
      <c r="G181" s="32">
        <f t="shared" si="37"/>
        <v>0</v>
      </c>
      <c r="H181" s="32">
        <f t="shared" si="37"/>
        <v>0</v>
      </c>
      <c r="I181" s="32">
        <f t="shared" si="37"/>
        <v>0</v>
      </c>
      <c r="J181" s="32">
        <f t="shared" si="37"/>
        <v>0</v>
      </c>
      <c r="K181" s="32">
        <f t="shared" si="37"/>
        <v>0</v>
      </c>
      <c r="L181" s="32">
        <f t="shared" si="37"/>
        <v>0</v>
      </c>
      <c r="M181" s="32">
        <f t="shared" si="37"/>
        <v>0</v>
      </c>
      <c r="N181" s="32">
        <f t="shared" si="37"/>
        <v>0.3593033569777883</v>
      </c>
      <c r="O181" s="32">
        <f t="shared" si="37"/>
        <v>0.3364063838690674</v>
      </c>
      <c r="P181" s="32">
        <f t="shared" si="37"/>
        <v>0.3330255627327491</v>
      </c>
      <c r="Q181" s="32">
        <f t="shared" si="37"/>
        <v>0</v>
      </c>
      <c r="R181" s="32">
        <f t="shared" si="37"/>
        <v>0</v>
      </c>
      <c r="S181" s="32">
        <f t="shared" si="37"/>
        <v>0</v>
      </c>
      <c r="T181" s="32">
        <f t="shared" si="37"/>
        <v>0</v>
      </c>
      <c r="U181" s="32">
        <f t="shared" si="37"/>
        <v>0</v>
      </c>
      <c r="V181" s="32">
        <f t="shared" si="37"/>
        <v>0</v>
      </c>
      <c r="W181" s="32">
        <f t="shared" si="37"/>
        <v>0</v>
      </c>
      <c r="X181" s="32">
        <f t="shared" si="37"/>
        <v>0</v>
      </c>
      <c r="Y181" s="32">
        <f t="shared" si="37"/>
        <v>0</v>
      </c>
      <c r="Z181" s="32">
        <f t="shared" si="37"/>
        <v>0</v>
      </c>
      <c r="AA181" s="32">
        <f t="shared" si="37"/>
        <v>0</v>
      </c>
      <c r="AB181" s="32">
        <f t="shared" si="38"/>
        <v>0</v>
      </c>
      <c r="AC181" s="32">
        <f t="shared" si="38"/>
        <v>0</v>
      </c>
    </row>
    <row r="182" spans="1:29" ht="15" customHeight="1">
      <c r="A182" s="20" t="s">
        <v>10</v>
      </c>
      <c r="B182" s="32">
        <f t="shared" si="37"/>
        <v>0</v>
      </c>
      <c r="C182" s="32">
        <f t="shared" si="37"/>
        <v>0</v>
      </c>
      <c r="D182" s="32">
        <f t="shared" si="37"/>
        <v>0</v>
      </c>
      <c r="E182" s="32">
        <f t="shared" si="37"/>
        <v>0</v>
      </c>
      <c r="F182" s="32">
        <f t="shared" si="37"/>
        <v>0</v>
      </c>
      <c r="G182" s="32">
        <f t="shared" si="37"/>
        <v>0</v>
      </c>
      <c r="H182" s="32">
        <f t="shared" si="37"/>
        <v>0</v>
      </c>
      <c r="I182" s="32">
        <f t="shared" si="37"/>
        <v>0</v>
      </c>
      <c r="J182" s="32">
        <f t="shared" si="37"/>
        <v>0</v>
      </c>
      <c r="K182" s="32">
        <f t="shared" si="37"/>
        <v>0</v>
      </c>
      <c r="L182" s="32">
        <f t="shared" si="37"/>
        <v>0</v>
      </c>
      <c r="M182" s="32">
        <f t="shared" si="37"/>
        <v>0</v>
      </c>
      <c r="N182" s="32">
        <f t="shared" si="37"/>
        <v>0</v>
      </c>
      <c r="O182" s="32">
        <f t="shared" si="37"/>
        <v>0</v>
      </c>
      <c r="P182" s="32">
        <f t="shared" si="37"/>
        <v>0</v>
      </c>
      <c r="Q182" s="32">
        <f t="shared" si="37"/>
        <v>0.9090432332078612</v>
      </c>
      <c r="R182" s="32">
        <f t="shared" si="37"/>
        <v>6.6108143780086905</v>
      </c>
      <c r="S182" s="32">
        <f t="shared" si="37"/>
        <v>7.847505424048415</v>
      </c>
      <c r="T182" s="32">
        <f t="shared" si="37"/>
        <v>10.55333431233781</v>
      </c>
      <c r="U182" s="32">
        <f t="shared" si="37"/>
        <v>11.621659990633482</v>
      </c>
      <c r="V182" s="32">
        <f t="shared" si="37"/>
        <v>11.777515806092326</v>
      </c>
      <c r="W182" s="32">
        <f>W16/W$166*100</f>
        <v>12.989739508025123</v>
      </c>
      <c r="X182" s="32">
        <f>X16/X$166*100</f>
        <v>12.945308859597471</v>
      </c>
      <c r="Y182" s="32">
        <f>Y16/Y$166*100</f>
        <v>13.636406595554154</v>
      </c>
      <c r="Z182" s="32">
        <f>Z16/Z$166*100</f>
        <v>13.230460004886751</v>
      </c>
      <c r="AA182" s="32">
        <f>AA16/AA$166*100</f>
        <v>13.374235152172764</v>
      </c>
      <c r="AB182" s="32">
        <f t="shared" si="38"/>
        <v>14.28541054513475</v>
      </c>
      <c r="AC182" s="32">
        <f t="shared" si="38"/>
        <v>12.43273630091307</v>
      </c>
    </row>
    <row r="183" spans="1:29" ht="15" customHeight="1">
      <c r="A183" s="20" t="s">
        <v>11</v>
      </c>
      <c r="B183" s="32">
        <f aca="true" t="shared" si="39" ref="B183:AA184">B17/B$166*100</f>
        <v>0.07292084442337843</v>
      </c>
      <c r="C183" s="32">
        <f t="shared" si="39"/>
        <v>0</v>
      </c>
      <c r="D183" s="32">
        <f t="shared" si="39"/>
        <v>0</v>
      </c>
      <c r="E183" s="32">
        <f t="shared" si="39"/>
        <v>1.5780920671549261</v>
      </c>
      <c r="F183" s="32">
        <f t="shared" si="39"/>
        <v>1.6972230367123358</v>
      </c>
      <c r="G183" s="32">
        <f t="shared" si="39"/>
        <v>1.3183540975722903</v>
      </c>
      <c r="H183" s="32">
        <f t="shared" si="39"/>
        <v>1.1049639730663168</v>
      </c>
      <c r="I183" s="32">
        <f t="shared" si="39"/>
        <v>1.4280447484163146</v>
      </c>
      <c r="J183" s="32">
        <f t="shared" si="39"/>
        <v>1.6571372293575661</v>
      </c>
      <c r="K183" s="32">
        <f t="shared" si="39"/>
        <v>0</v>
      </c>
      <c r="L183" s="32">
        <f t="shared" si="39"/>
        <v>0</v>
      </c>
      <c r="M183" s="32">
        <f t="shared" si="39"/>
        <v>0</v>
      </c>
      <c r="N183" s="32">
        <f t="shared" si="39"/>
        <v>0</v>
      </c>
      <c r="O183" s="32">
        <f t="shared" si="39"/>
        <v>0</v>
      </c>
      <c r="P183" s="32">
        <f t="shared" si="39"/>
        <v>0</v>
      </c>
      <c r="Q183" s="32">
        <f t="shared" si="39"/>
        <v>0</v>
      </c>
      <c r="R183" s="32">
        <f t="shared" si="39"/>
        <v>0</v>
      </c>
      <c r="S183" s="32">
        <f t="shared" si="39"/>
        <v>0</v>
      </c>
      <c r="T183" s="32">
        <f t="shared" si="39"/>
        <v>0</v>
      </c>
      <c r="U183" s="32">
        <f t="shared" si="39"/>
        <v>0.003948239039131414</v>
      </c>
      <c r="V183" s="32">
        <f t="shared" si="39"/>
        <v>0.01968853309066002</v>
      </c>
      <c r="W183" s="32">
        <f t="shared" si="39"/>
        <v>0.3031975351893768</v>
      </c>
      <c r="X183" s="32">
        <f t="shared" si="39"/>
        <v>0.0003699245964388094</v>
      </c>
      <c r="Y183" s="32">
        <f t="shared" si="39"/>
        <v>1.0263402811941653</v>
      </c>
      <c r="Z183" s="32">
        <f t="shared" si="39"/>
        <v>1.4865972891698003</v>
      </c>
      <c r="AA183" s="32">
        <f t="shared" si="39"/>
        <v>0.5783037425847363</v>
      </c>
      <c r="AB183" s="32">
        <f t="shared" si="38"/>
        <v>0.0019103867675058464</v>
      </c>
      <c r="AC183" s="32">
        <f t="shared" si="38"/>
        <v>0.0012976391128787788</v>
      </c>
    </row>
    <row r="184" spans="1:29" ht="15" customHeight="1">
      <c r="A184" s="20" t="s">
        <v>12</v>
      </c>
      <c r="B184" s="32">
        <f t="shared" si="39"/>
        <v>0</v>
      </c>
      <c r="C184" s="32">
        <f t="shared" si="39"/>
        <v>0</v>
      </c>
      <c r="D184" s="32">
        <f t="shared" si="39"/>
        <v>0</v>
      </c>
      <c r="E184" s="32">
        <f t="shared" si="39"/>
        <v>0</v>
      </c>
      <c r="F184" s="32">
        <f t="shared" si="39"/>
        <v>0</v>
      </c>
      <c r="G184" s="32">
        <f t="shared" si="39"/>
        <v>0</v>
      </c>
      <c r="H184" s="32">
        <f t="shared" si="39"/>
        <v>0</v>
      </c>
      <c r="I184" s="32">
        <f t="shared" si="39"/>
        <v>0</v>
      </c>
      <c r="J184" s="32">
        <f t="shared" si="39"/>
        <v>0</v>
      </c>
      <c r="K184" s="32">
        <f t="shared" si="39"/>
        <v>1.8077304676672106</v>
      </c>
      <c r="L184" s="32">
        <f t="shared" si="39"/>
        <v>0.8316154330399975</v>
      </c>
      <c r="M184" s="32">
        <f t="shared" si="39"/>
        <v>0.27901865207408294</v>
      </c>
      <c r="N184" s="32">
        <f t="shared" si="39"/>
        <v>0</v>
      </c>
      <c r="O184" s="32">
        <f t="shared" si="39"/>
        <v>0</v>
      </c>
      <c r="P184" s="32">
        <f t="shared" si="39"/>
        <v>0</v>
      </c>
      <c r="Q184" s="32">
        <f t="shared" si="39"/>
        <v>0</v>
      </c>
      <c r="R184" s="32">
        <f t="shared" si="39"/>
        <v>0</v>
      </c>
      <c r="S184" s="32">
        <f t="shared" si="39"/>
        <v>0</v>
      </c>
      <c r="T184" s="32">
        <f t="shared" si="39"/>
        <v>0</v>
      </c>
      <c r="U184" s="32">
        <f t="shared" si="39"/>
        <v>0</v>
      </c>
      <c r="V184" s="32">
        <f t="shared" si="39"/>
        <v>0</v>
      </c>
      <c r="W184" s="32">
        <f t="shared" si="39"/>
        <v>0.09253445961396481</v>
      </c>
      <c r="X184" s="32">
        <f t="shared" si="39"/>
        <v>0</v>
      </c>
      <c r="Y184" s="32">
        <f t="shared" si="39"/>
        <v>0</v>
      </c>
      <c r="Z184" s="32">
        <f t="shared" si="39"/>
        <v>0</v>
      </c>
      <c r="AA184" s="32">
        <f t="shared" si="39"/>
        <v>0</v>
      </c>
      <c r="AB184" s="32">
        <f t="shared" si="38"/>
        <v>0</v>
      </c>
      <c r="AC184" s="32">
        <f t="shared" si="38"/>
        <v>0</v>
      </c>
    </row>
    <row r="185" spans="1:29" ht="15" customHeight="1">
      <c r="A185" s="20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4"/>
      <c r="AC185" s="32"/>
    </row>
    <row r="186" spans="1:29" s="12" customFormat="1" ht="15" customHeight="1">
      <c r="A186" s="8" t="s">
        <v>20</v>
      </c>
      <c r="B186" s="31">
        <f aca="true" t="shared" si="40" ref="B186:AB195">B20/B$166*100</f>
        <v>3.1257800426867406</v>
      </c>
      <c r="C186" s="31">
        <f t="shared" si="40"/>
        <v>3.5316817331567503</v>
      </c>
      <c r="D186" s="31">
        <f t="shared" si="40"/>
        <v>3.194465387118294</v>
      </c>
      <c r="E186" s="31">
        <f t="shared" si="40"/>
        <v>4.641219175391761</v>
      </c>
      <c r="F186" s="31">
        <f t="shared" si="40"/>
        <v>5.237066134990749</v>
      </c>
      <c r="G186" s="31">
        <f t="shared" si="40"/>
        <v>4.477619190455777</v>
      </c>
      <c r="H186" s="31">
        <f t="shared" si="40"/>
        <v>3.8422025501261268</v>
      </c>
      <c r="I186" s="31">
        <f t="shared" si="40"/>
        <v>4.4153442687652324</v>
      </c>
      <c r="J186" s="31">
        <f t="shared" si="40"/>
        <v>4.82679948603936</v>
      </c>
      <c r="K186" s="31">
        <f t="shared" si="40"/>
        <v>5.715076392485451</v>
      </c>
      <c r="L186" s="31">
        <f t="shared" si="40"/>
        <v>5.318066465770279</v>
      </c>
      <c r="M186" s="31">
        <f t="shared" si="40"/>
        <v>5.881997124169822</v>
      </c>
      <c r="N186" s="31">
        <f t="shared" si="40"/>
        <v>10.907144632981153</v>
      </c>
      <c r="O186" s="31">
        <f t="shared" si="40"/>
        <v>11.514942744647133</v>
      </c>
      <c r="P186" s="31">
        <f t="shared" si="40"/>
        <v>11.875141280138356</v>
      </c>
      <c r="Q186" s="31">
        <f t="shared" si="40"/>
        <v>5.651294100313365</v>
      </c>
      <c r="R186" s="31">
        <f t="shared" si="40"/>
        <v>11.83293287697637</v>
      </c>
      <c r="S186" s="31">
        <f t="shared" si="40"/>
        <v>13.062261161614336</v>
      </c>
      <c r="T186" s="31">
        <f t="shared" si="40"/>
        <v>16.08574013576903</v>
      </c>
      <c r="U186" s="31">
        <f t="shared" si="40"/>
        <v>16.587440725820674</v>
      </c>
      <c r="V186" s="31">
        <f t="shared" si="40"/>
        <v>16.78584968663736</v>
      </c>
      <c r="W186" s="31">
        <f t="shared" si="40"/>
        <v>18.29734747890292</v>
      </c>
      <c r="X186" s="31">
        <f t="shared" si="40"/>
        <v>17.85207316988994</v>
      </c>
      <c r="Y186" s="31">
        <f t="shared" si="40"/>
        <v>19.787981019576396</v>
      </c>
      <c r="Z186" s="31">
        <f t="shared" si="40"/>
        <v>19.178810821786886</v>
      </c>
      <c r="AA186" s="31">
        <f t="shared" si="40"/>
        <v>19.26328438951712</v>
      </c>
      <c r="AB186" s="31">
        <f t="shared" si="40"/>
        <v>21.80829103730662</v>
      </c>
      <c r="AC186" s="31">
        <f t="shared" si="38"/>
        <v>17.34064872861317</v>
      </c>
    </row>
    <row r="187" spans="1:29" ht="15" customHeight="1">
      <c r="A187" s="20" t="s">
        <v>28</v>
      </c>
      <c r="B187" s="32">
        <f t="shared" si="40"/>
        <v>1.3055635799647176</v>
      </c>
      <c r="C187" s="32">
        <f t="shared" si="40"/>
        <v>1.1563076755345252</v>
      </c>
      <c r="D187" s="32">
        <f t="shared" si="40"/>
        <v>1.212747872588549</v>
      </c>
      <c r="E187" s="32">
        <f t="shared" si="40"/>
        <v>1.80653414157723</v>
      </c>
      <c r="F187" s="32">
        <f t="shared" si="40"/>
        <v>1.3426444611153376</v>
      </c>
      <c r="G187" s="32">
        <f t="shared" si="40"/>
        <v>1.3975330651125568</v>
      </c>
      <c r="H187" s="32">
        <f t="shared" si="40"/>
        <v>1.3598385830859576</v>
      </c>
      <c r="I187" s="32">
        <f t="shared" si="40"/>
        <v>1.4456522870559196</v>
      </c>
      <c r="J187" s="32">
        <f t="shared" si="40"/>
        <v>1.4780993799063977</v>
      </c>
      <c r="K187" s="32">
        <f t="shared" si="40"/>
        <v>1.6199981945237614</v>
      </c>
      <c r="L187" s="32">
        <f t="shared" si="40"/>
        <v>1.7175799657045947</v>
      </c>
      <c r="M187" s="32">
        <f t="shared" si="40"/>
        <v>2.17873632195744</v>
      </c>
      <c r="N187" s="32">
        <f t="shared" si="40"/>
        <v>2.17302272681386</v>
      </c>
      <c r="O187" s="32">
        <f t="shared" si="40"/>
        <v>2.5307752463982767</v>
      </c>
      <c r="P187" s="32">
        <f t="shared" si="40"/>
        <v>2.4391332406340593</v>
      </c>
      <c r="Q187" s="32">
        <f t="shared" si="40"/>
        <v>2.278463602158545</v>
      </c>
      <c r="R187" s="32">
        <f t="shared" si="40"/>
        <v>2.262182226231007</v>
      </c>
      <c r="S187" s="32">
        <f t="shared" si="40"/>
        <v>2.5819982276825333</v>
      </c>
      <c r="T187" s="32">
        <f t="shared" si="40"/>
        <v>1.7831013720060538</v>
      </c>
      <c r="U187" s="32">
        <f t="shared" si="40"/>
        <v>2.1355376399109627</v>
      </c>
      <c r="V187" s="32">
        <f t="shared" si="40"/>
        <v>2.1338338439306783</v>
      </c>
      <c r="W187" s="32">
        <f t="shared" si="40"/>
        <v>2.2102608121633187</v>
      </c>
      <c r="X187" s="32">
        <f t="shared" si="40"/>
        <v>2.2435518402757624</v>
      </c>
      <c r="Y187" s="32">
        <f t="shared" si="40"/>
        <v>2.6280881689075315</v>
      </c>
      <c r="Z187" s="32">
        <f t="shared" si="40"/>
        <v>2.8054299846622053</v>
      </c>
      <c r="AA187" s="32">
        <f t="shared" si="40"/>
        <v>2.3205239610819053</v>
      </c>
      <c r="AB187" s="32">
        <f t="shared" si="40"/>
        <v>2.6573881881382206</v>
      </c>
      <c r="AC187" s="32">
        <f t="shared" si="38"/>
        <v>2.2473995683226424</v>
      </c>
    </row>
    <row r="188" spans="1:29" ht="15" customHeight="1">
      <c r="A188" s="21" t="s">
        <v>25</v>
      </c>
      <c r="B188" s="32">
        <f t="shared" si="40"/>
        <v>0</v>
      </c>
      <c r="C188" s="32">
        <f t="shared" si="40"/>
        <v>0</v>
      </c>
      <c r="D188" s="32">
        <f t="shared" si="40"/>
        <v>0</v>
      </c>
      <c r="E188" s="32">
        <f t="shared" si="40"/>
        <v>0</v>
      </c>
      <c r="F188" s="32">
        <f t="shared" si="40"/>
        <v>0</v>
      </c>
      <c r="G188" s="32">
        <f t="shared" si="40"/>
        <v>0</v>
      </c>
      <c r="H188" s="32">
        <f t="shared" si="40"/>
        <v>0</v>
      </c>
      <c r="I188" s="32">
        <f t="shared" si="40"/>
        <v>0</v>
      </c>
      <c r="J188" s="32">
        <f t="shared" si="40"/>
        <v>0</v>
      </c>
      <c r="K188" s="32">
        <f t="shared" si="40"/>
        <v>0</v>
      </c>
      <c r="L188" s="32">
        <f t="shared" si="40"/>
        <v>0</v>
      </c>
      <c r="M188" s="32">
        <f t="shared" si="40"/>
        <v>0</v>
      </c>
      <c r="N188" s="32">
        <f t="shared" si="40"/>
        <v>0</v>
      </c>
      <c r="O188" s="32">
        <f t="shared" si="40"/>
        <v>0</v>
      </c>
      <c r="P188" s="32">
        <f t="shared" si="40"/>
        <v>0</v>
      </c>
      <c r="Q188" s="32">
        <f t="shared" si="40"/>
        <v>0</v>
      </c>
      <c r="R188" s="32">
        <f t="shared" si="40"/>
        <v>0</v>
      </c>
      <c r="S188" s="32">
        <f t="shared" si="40"/>
        <v>0</v>
      </c>
      <c r="T188" s="32">
        <f t="shared" si="40"/>
        <v>0</v>
      </c>
      <c r="U188" s="32">
        <f t="shared" si="40"/>
        <v>0</v>
      </c>
      <c r="V188" s="32">
        <f t="shared" si="40"/>
        <v>0</v>
      </c>
      <c r="W188" s="32">
        <f t="shared" si="40"/>
        <v>0</v>
      </c>
      <c r="X188" s="32">
        <f t="shared" si="40"/>
        <v>1.8147620213018598</v>
      </c>
      <c r="Y188" s="32">
        <f t="shared" si="40"/>
        <v>1.9615433932290451</v>
      </c>
      <c r="Z188" s="32">
        <f t="shared" si="40"/>
        <v>2.1651611464638294</v>
      </c>
      <c r="AA188" s="32">
        <f t="shared" si="40"/>
        <v>1.9161729938614271</v>
      </c>
      <c r="AB188" s="32">
        <f t="shared" si="40"/>
        <v>2.1979236648113933</v>
      </c>
      <c r="AC188" s="32">
        <f t="shared" si="38"/>
        <v>1.8722469655264404</v>
      </c>
    </row>
    <row r="189" spans="1:29" ht="15" customHeight="1">
      <c r="A189" s="21" t="s">
        <v>26</v>
      </c>
      <c r="B189" s="32">
        <f t="shared" si="40"/>
        <v>0</v>
      </c>
      <c r="C189" s="32">
        <f t="shared" si="40"/>
        <v>0</v>
      </c>
      <c r="D189" s="32">
        <f t="shared" si="40"/>
        <v>0</v>
      </c>
      <c r="E189" s="32">
        <f t="shared" si="40"/>
        <v>0</v>
      </c>
      <c r="F189" s="32">
        <f t="shared" si="40"/>
        <v>0</v>
      </c>
      <c r="G189" s="32">
        <f t="shared" si="40"/>
        <v>0</v>
      </c>
      <c r="H189" s="32">
        <f t="shared" si="40"/>
        <v>0</v>
      </c>
      <c r="I189" s="32">
        <f t="shared" si="40"/>
        <v>0</v>
      </c>
      <c r="J189" s="32">
        <f t="shared" si="40"/>
        <v>0</v>
      </c>
      <c r="K189" s="32">
        <f t="shared" si="40"/>
        <v>0</v>
      </c>
      <c r="L189" s="32">
        <f t="shared" si="40"/>
        <v>0</v>
      </c>
      <c r="M189" s="32">
        <f t="shared" si="40"/>
        <v>0</v>
      </c>
      <c r="N189" s="32">
        <f t="shared" si="40"/>
        <v>0</v>
      </c>
      <c r="O189" s="32">
        <f t="shared" si="40"/>
        <v>0</v>
      </c>
      <c r="P189" s="32">
        <f t="shared" si="40"/>
        <v>0</v>
      </c>
      <c r="Q189" s="32">
        <f t="shared" si="40"/>
        <v>0</v>
      </c>
      <c r="R189" s="32">
        <f t="shared" si="40"/>
        <v>0</v>
      </c>
      <c r="S189" s="32">
        <f t="shared" si="40"/>
        <v>0</v>
      </c>
      <c r="T189" s="32">
        <f t="shared" si="40"/>
        <v>0</v>
      </c>
      <c r="U189" s="32">
        <f t="shared" si="40"/>
        <v>0</v>
      </c>
      <c r="V189" s="32">
        <f t="shared" si="40"/>
        <v>0</v>
      </c>
      <c r="W189" s="32">
        <f t="shared" si="40"/>
        <v>0</v>
      </c>
      <c r="X189" s="32">
        <f t="shared" si="40"/>
        <v>0.08525995006774928</v>
      </c>
      <c r="Y189" s="32">
        <f t="shared" si="40"/>
        <v>0.16260824065036145</v>
      </c>
      <c r="Z189" s="32">
        <f t="shared" si="40"/>
        <v>0.13032247032997446</v>
      </c>
      <c r="AA189" s="32">
        <f t="shared" si="40"/>
        <v>0.1017703379557669</v>
      </c>
      <c r="AB189" s="32">
        <f t="shared" si="40"/>
        <v>0.11777465647749913</v>
      </c>
      <c r="AC189" s="32">
        <f t="shared" si="38"/>
        <v>0.10073263893099224</v>
      </c>
    </row>
    <row r="190" spans="1:29" ht="15" customHeight="1">
      <c r="A190" s="21" t="s">
        <v>27</v>
      </c>
      <c r="B190" s="32">
        <f t="shared" si="40"/>
        <v>0</v>
      </c>
      <c r="C190" s="32">
        <f t="shared" si="40"/>
        <v>0</v>
      </c>
      <c r="D190" s="32">
        <f t="shared" si="40"/>
        <v>0</v>
      </c>
      <c r="E190" s="32">
        <f t="shared" si="40"/>
        <v>0</v>
      </c>
      <c r="F190" s="32">
        <f t="shared" si="40"/>
        <v>0</v>
      </c>
      <c r="G190" s="32">
        <f t="shared" si="40"/>
        <v>0</v>
      </c>
      <c r="H190" s="32">
        <f t="shared" si="40"/>
        <v>0</v>
      </c>
      <c r="I190" s="32">
        <f t="shared" si="40"/>
        <v>0</v>
      </c>
      <c r="J190" s="32">
        <f t="shared" si="40"/>
        <v>0</v>
      </c>
      <c r="K190" s="32">
        <f t="shared" si="40"/>
        <v>0</v>
      </c>
      <c r="L190" s="32">
        <f t="shared" si="40"/>
        <v>0</v>
      </c>
      <c r="M190" s="32">
        <f t="shared" si="40"/>
        <v>0</v>
      </c>
      <c r="N190" s="32">
        <f t="shared" si="40"/>
        <v>0</v>
      </c>
      <c r="O190" s="32">
        <f t="shared" si="40"/>
        <v>0</v>
      </c>
      <c r="P190" s="32">
        <f t="shared" si="40"/>
        <v>0</v>
      </c>
      <c r="Q190" s="32">
        <f t="shared" si="40"/>
        <v>0</v>
      </c>
      <c r="R190" s="32">
        <f t="shared" si="40"/>
        <v>0</v>
      </c>
      <c r="S190" s="32">
        <f t="shared" si="40"/>
        <v>0</v>
      </c>
      <c r="T190" s="32">
        <f t="shared" si="40"/>
        <v>0</v>
      </c>
      <c r="U190" s="32">
        <f t="shared" si="40"/>
        <v>0</v>
      </c>
      <c r="V190" s="32">
        <f t="shared" si="40"/>
        <v>0</v>
      </c>
      <c r="W190" s="32">
        <f t="shared" si="40"/>
        <v>0</v>
      </c>
      <c r="X190" s="32">
        <f t="shared" si="40"/>
        <v>0.3435298689061534</v>
      </c>
      <c r="Y190" s="32">
        <f t="shared" si="40"/>
        <v>0.5039365350281247</v>
      </c>
      <c r="Z190" s="32">
        <f t="shared" si="40"/>
        <v>0.5099463678684013</v>
      </c>
      <c r="AA190" s="32">
        <f t="shared" si="40"/>
        <v>0.3025806292647104</v>
      </c>
      <c r="AB190" s="32">
        <f t="shared" si="40"/>
        <v>0.34168986684932817</v>
      </c>
      <c r="AC190" s="32">
        <f aca="true" t="shared" si="41" ref="AC190:AC201">AC24/AC$166*100</f>
        <v>0.27441996386520995</v>
      </c>
    </row>
    <row r="191" spans="1:29" ht="15" customHeight="1">
      <c r="A191" s="20" t="s">
        <v>17</v>
      </c>
      <c r="B191" s="32">
        <f t="shared" si="40"/>
        <v>0.9872360475780464</v>
      </c>
      <c r="C191" s="32">
        <f t="shared" si="40"/>
        <v>0.5974972747185837</v>
      </c>
      <c r="D191" s="32">
        <f t="shared" si="40"/>
        <v>0.5001728514065767</v>
      </c>
      <c r="E191" s="32">
        <f t="shared" si="40"/>
        <v>0.8698247020436243</v>
      </c>
      <c r="F191" s="32">
        <f t="shared" si="40"/>
        <v>1.326995462527537</v>
      </c>
      <c r="G191" s="32">
        <f t="shared" si="40"/>
        <v>0.6980378917506931</v>
      </c>
      <c r="H191" s="32">
        <f t="shared" si="40"/>
        <v>0.7746923723013157</v>
      </c>
      <c r="I191" s="32">
        <f t="shared" si="40"/>
        <v>0.846375194703459</v>
      </c>
      <c r="J191" s="32">
        <f t="shared" si="40"/>
        <v>1.0133871437635262</v>
      </c>
      <c r="K191" s="32">
        <f t="shared" si="40"/>
        <v>1.3384765176073727</v>
      </c>
      <c r="L191" s="32">
        <f t="shared" si="40"/>
        <v>1.752590609692288</v>
      </c>
      <c r="M191" s="32">
        <f t="shared" si="40"/>
        <v>1.7276814431343699</v>
      </c>
      <c r="N191" s="32">
        <f t="shared" si="40"/>
        <v>1.4917647871814563</v>
      </c>
      <c r="O191" s="32">
        <f t="shared" si="40"/>
        <v>0.5110652340099797</v>
      </c>
      <c r="P191" s="32">
        <f t="shared" si="40"/>
        <v>1.2044175574612024</v>
      </c>
      <c r="Q191" s="32">
        <f t="shared" si="40"/>
        <v>1.715035212331549</v>
      </c>
      <c r="R191" s="32">
        <f t="shared" si="40"/>
        <v>1.1737608039522356</v>
      </c>
      <c r="S191" s="32">
        <f t="shared" si="40"/>
        <v>1.4915024122505156</v>
      </c>
      <c r="T191" s="32">
        <f t="shared" si="40"/>
        <v>1.57717502504584</v>
      </c>
      <c r="U191" s="32">
        <f t="shared" si="40"/>
        <v>1.7500627706541334</v>
      </c>
      <c r="V191" s="32">
        <f t="shared" si="40"/>
        <v>1.5763898860150827</v>
      </c>
      <c r="W191" s="32">
        <f t="shared" si="40"/>
        <v>1.2872642645951897</v>
      </c>
      <c r="X191" s="32">
        <f t="shared" si="40"/>
        <v>1.4768099061384563</v>
      </c>
      <c r="Y191" s="32">
        <f t="shared" si="40"/>
        <v>1.2669659254338586</v>
      </c>
      <c r="Z191" s="32">
        <f t="shared" si="40"/>
        <v>1.5008406481652883</v>
      </c>
      <c r="AA191" s="32">
        <f t="shared" si="40"/>
        <v>1.5271624362874998</v>
      </c>
      <c r="AB191" s="32">
        <f t="shared" si="40"/>
        <v>2.1759377876588757</v>
      </c>
      <c r="AC191" s="32">
        <f t="shared" si="41"/>
        <v>2.4307574967563568</v>
      </c>
    </row>
    <row r="192" spans="1:29" ht="15" customHeight="1">
      <c r="A192" s="22" t="s">
        <v>32</v>
      </c>
      <c r="B192" s="32">
        <f t="shared" si="40"/>
        <v>0</v>
      </c>
      <c r="C192" s="32">
        <f t="shared" si="40"/>
        <v>0</v>
      </c>
      <c r="D192" s="32">
        <f t="shared" si="40"/>
        <v>0</v>
      </c>
      <c r="E192" s="32">
        <f t="shared" si="40"/>
        <v>0</v>
      </c>
      <c r="F192" s="32">
        <f t="shared" si="40"/>
        <v>0</v>
      </c>
      <c r="G192" s="32">
        <f t="shared" si="40"/>
        <v>0</v>
      </c>
      <c r="H192" s="32">
        <f t="shared" si="40"/>
        <v>0</v>
      </c>
      <c r="I192" s="32">
        <f t="shared" si="40"/>
        <v>0</v>
      </c>
      <c r="J192" s="32">
        <f t="shared" si="40"/>
        <v>0</v>
      </c>
      <c r="K192" s="32">
        <f t="shared" si="40"/>
        <v>0</v>
      </c>
      <c r="L192" s="32">
        <f t="shared" si="40"/>
        <v>0</v>
      </c>
      <c r="M192" s="32">
        <f t="shared" si="40"/>
        <v>0</v>
      </c>
      <c r="N192" s="32">
        <f t="shared" si="40"/>
        <v>0</v>
      </c>
      <c r="O192" s="32">
        <f t="shared" si="40"/>
        <v>0</v>
      </c>
      <c r="P192" s="32">
        <f t="shared" si="40"/>
        <v>0</v>
      </c>
      <c r="Q192" s="32">
        <f t="shared" si="40"/>
        <v>0</v>
      </c>
      <c r="R192" s="32">
        <f t="shared" si="40"/>
        <v>0</v>
      </c>
      <c r="S192" s="32">
        <f t="shared" si="40"/>
        <v>0</v>
      </c>
      <c r="T192" s="32">
        <f t="shared" si="40"/>
        <v>0</v>
      </c>
      <c r="U192" s="32">
        <f t="shared" si="40"/>
        <v>0</v>
      </c>
      <c r="V192" s="32">
        <f t="shared" si="40"/>
        <v>0</v>
      </c>
      <c r="W192" s="32">
        <f t="shared" si="40"/>
        <v>0</v>
      </c>
      <c r="X192" s="32">
        <f t="shared" si="40"/>
        <v>0.09292936146403048</v>
      </c>
      <c r="Y192" s="32">
        <f t="shared" si="40"/>
        <v>0.006798626327306063</v>
      </c>
      <c r="Z192" s="32">
        <f t="shared" si="40"/>
        <v>0.01697262538983306</v>
      </c>
      <c r="AA192" s="32">
        <f t="shared" si="40"/>
        <v>0.008119871191335627</v>
      </c>
      <c r="AB192" s="32">
        <f t="shared" si="40"/>
        <v>0.017947854434305324</v>
      </c>
      <c r="AC192" s="32">
        <f t="shared" si="41"/>
        <v>0.02727952321478374</v>
      </c>
    </row>
    <row r="193" spans="1:29" ht="15" customHeight="1">
      <c r="A193" s="22" t="s">
        <v>29</v>
      </c>
      <c r="B193" s="32">
        <f t="shared" si="40"/>
        <v>0</v>
      </c>
      <c r="C193" s="32">
        <f t="shared" si="40"/>
        <v>0</v>
      </c>
      <c r="D193" s="32">
        <f t="shared" si="40"/>
        <v>0</v>
      </c>
      <c r="E193" s="32">
        <f t="shared" si="40"/>
        <v>0</v>
      </c>
      <c r="F193" s="32">
        <f t="shared" si="40"/>
        <v>0</v>
      </c>
      <c r="G193" s="32">
        <f t="shared" si="40"/>
        <v>0</v>
      </c>
      <c r="H193" s="32">
        <f t="shared" si="40"/>
        <v>0</v>
      </c>
      <c r="I193" s="32">
        <f t="shared" si="40"/>
        <v>0</v>
      </c>
      <c r="J193" s="32">
        <f t="shared" si="40"/>
        <v>0</v>
      </c>
      <c r="K193" s="32">
        <f t="shared" si="40"/>
        <v>0</v>
      </c>
      <c r="L193" s="32">
        <f t="shared" si="40"/>
        <v>0</v>
      </c>
      <c r="M193" s="32">
        <f t="shared" si="40"/>
        <v>0</v>
      </c>
      <c r="N193" s="32">
        <f t="shared" si="40"/>
        <v>0</v>
      </c>
      <c r="O193" s="32">
        <f t="shared" si="40"/>
        <v>0</v>
      </c>
      <c r="P193" s="32">
        <f t="shared" si="40"/>
        <v>0</v>
      </c>
      <c r="Q193" s="32">
        <f t="shared" si="40"/>
        <v>0</v>
      </c>
      <c r="R193" s="32">
        <f t="shared" si="40"/>
        <v>0</v>
      </c>
      <c r="S193" s="32">
        <f t="shared" si="40"/>
        <v>0</v>
      </c>
      <c r="T193" s="32">
        <f t="shared" si="40"/>
        <v>0</v>
      </c>
      <c r="U193" s="32">
        <f t="shared" si="40"/>
        <v>0</v>
      </c>
      <c r="V193" s="32">
        <f t="shared" si="40"/>
        <v>0</v>
      </c>
      <c r="W193" s="32">
        <f t="shared" si="40"/>
        <v>0</v>
      </c>
      <c r="X193" s="32">
        <f t="shared" si="40"/>
        <v>1.3838805446744258</v>
      </c>
      <c r="Y193" s="32">
        <f t="shared" si="40"/>
        <v>1.2601672991065525</v>
      </c>
      <c r="Z193" s="32">
        <f t="shared" si="40"/>
        <v>1.483868022775455</v>
      </c>
      <c r="AA193" s="32">
        <f t="shared" si="40"/>
        <v>1.5190425650961643</v>
      </c>
      <c r="AB193" s="32">
        <f t="shared" si="40"/>
        <v>2.15798993322457</v>
      </c>
      <c r="AC193" s="32">
        <f t="shared" si="41"/>
        <v>2.403477973541573</v>
      </c>
    </row>
    <row r="194" spans="1:29" ht="15" customHeight="1">
      <c r="A194" s="20" t="s">
        <v>18</v>
      </c>
      <c r="B194" s="32">
        <f t="shared" si="40"/>
        <v>0.7628642185830359</v>
      </c>
      <c r="C194" s="32">
        <f t="shared" si="40"/>
        <v>0.7101190631907195</v>
      </c>
      <c r="D194" s="32">
        <f t="shared" si="40"/>
        <v>0.5707978904882218</v>
      </c>
      <c r="E194" s="32">
        <f t="shared" si="40"/>
        <v>1.9312564056889832</v>
      </c>
      <c r="F194" s="32">
        <f t="shared" si="40"/>
        <v>0.8747592121990749</v>
      </c>
      <c r="G194" s="32">
        <f t="shared" si="40"/>
        <v>1.028476497083615</v>
      </c>
      <c r="H194" s="32">
        <f t="shared" si="40"/>
        <v>0.6874121601884805</v>
      </c>
      <c r="I194" s="32">
        <f t="shared" si="40"/>
        <v>0.7207239614307634</v>
      </c>
      <c r="J194" s="32">
        <f t="shared" si="40"/>
        <v>0.8276845107348244</v>
      </c>
      <c r="K194" s="32">
        <f t="shared" si="40"/>
        <v>1.0548063223249842</v>
      </c>
      <c r="L194" s="32">
        <f t="shared" si="40"/>
        <v>1.165828825091075</v>
      </c>
      <c r="M194" s="32">
        <f t="shared" si="40"/>
        <v>1.2959995963430833</v>
      </c>
      <c r="N194" s="32">
        <f t="shared" si="40"/>
        <v>5.788222269123686</v>
      </c>
      <c r="O194" s="32">
        <f t="shared" si="40"/>
        <v>7.473326131297451</v>
      </c>
      <c r="P194" s="32">
        <f t="shared" si="40"/>
        <v>7.635166411624169</v>
      </c>
      <c r="Q194" s="32">
        <f t="shared" si="40"/>
        <v>1.2242940085957825</v>
      </c>
      <c r="R194" s="32">
        <f t="shared" si="40"/>
        <v>1.2242204572471078</v>
      </c>
      <c r="S194" s="32">
        <f t="shared" si="40"/>
        <v>8.252371283382399</v>
      </c>
      <c r="T194" s="32">
        <f t="shared" si="40"/>
        <v>11.697248021128337</v>
      </c>
      <c r="U194" s="32">
        <f t="shared" si="40"/>
        <v>11.49862469008065</v>
      </c>
      <c r="V194" s="32">
        <f t="shared" si="40"/>
        <v>12.30928699532968</v>
      </c>
      <c r="W194" s="32">
        <f t="shared" si="40"/>
        <v>13.844704016470494</v>
      </c>
      <c r="X194" s="32">
        <f t="shared" si="40"/>
        <v>13.706931411826387</v>
      </c>
      <c r="Y194" s="32">
        <f t="shared" si="40"/>
        <v>14.27189990276288</v>
      </c>
      <c r="Z194" s="32">
        <f t="shared" si="40"/>
        <v>14.471849766439618</v>
      </c>
      <c r="AA194" s="32">
        <f t="shared" si="40"/>
        <v>14.721398159372177</v>
      </c>
      <c r="AB194" s="32">
        <f t="shared" si="40"/>
        <v>14.994873629940338</v>
      </c>
      <c r="AC194" s="32">
        <f t="shared" si="41"/>
        <v>12.285521347415392</v>
      </c>
    </row>
    <row r="195" spans="1:29" ht="15" customHeight="1">
      <c r="A195" s="21" t="s">
        <v>30</v>
      </c>
      <c r="B195" s="32">
        <f t="shared" si="40"/>
        <v>0</v>
      </c>
      <c r="C195" s="32">
        <f t="shared" si="40"/>
        <v>0</v>
      </c>
      <c r="D195" s="32">
        <f t="shared" si="40"/>
        <v>0</v>
      </c>
      <c r="E195" s="32">
        <f t="shared" si="40"/>
        <v>0</v>
      </c>
      <c r="F195" s="32">
        <f t="shared" si="40"/>
        <v>0</v>
      </c>
      <c r="G195" s="32">
        <f t="shared" si="40"/>
        <v>0</v>
      </c>
      <c r="H195" s="32">
        <f t="shared" si="40"/>
        <v>0</v>
      </c>
      <c r="I195" s="32">
        <f t="shared" si="40"/>
        <v>0</v>
      </c>
      <c r="J195" s="32">
        <f t="shared" si="40"/>
        <v>0</v>
      </c>
      <c r="K195" s="32">
        <f t="shared" si="40"/>
        <v>0</v>
      </c>
      <c r="L195" s="32">
        <f t="shared" si="40"/>
        <v>0</v>
      </c>
      <c r="M195" s="32">
        <f t="shared" si="40"/>
        <v>0</v>
      </c>
      <c r="N195" s="32">
        <f aca="true" t="shared" si="42" ref="N195:AB195">N29/N$166*100</f>
        <v>0</v>
      </c>
      <c r="O195" s="32">
        <f t="shared" si="42"/>
        <v>0</v>
      </c>
      <c r="P195" s="32">
        <f t="shared" si="42"/>
        <v>0</v>
      </c>
      <c r="Q195" s="32">
        <f t="shared" si="42"/>
        <v>0</v>
      </c>
      <c r="R195" s="32">
        <f t="shared" si="42"/>
        <v>0</v>
      </c>
      <c r="S195" s="32">
        <f t="shared" si="42"/>
        <v>0</v>
      </c>
      <c r="T195" s="32">
        <f t="shared" si="42"/>
        <v>0</v>
      </c>
      <c r="U195" s="32">
        <f t="shared" si="42"/>
        <v>0</v>
      </c>
      <c r="V195" s="32">
        <f t="shared" si="42"/>
        <v>0</v>
      </c>
      <c r="W195" s="32">
        <f t="shared" si="42"/>
        <v>0</v>
      </c>
      <c r="X195" s="32">
        <f t="shared" si="42"/>
        <v>10.553309286773725</v>
      </c>
      <c r="Y195" s="32">
        <f t="shared" si="42"/>
        <v>11.174240857933745</v>
      </c>
      <c r="Z195" s="32">
        <f t="shared" si="42"/>
        <v>11.474262369700558</v>
      </c>
      <c r="AA195" s="32">
        <f t="shared" si="42"/>
        <v>11.521511580105157</v>
      </c>
      <c r="AB195" s="32">
        <f t="shared" si="42"/>
        <v>11.716290784188017</v>
      </c>
      <c r="AC195" s="32">
        <f t="shared" si="41"/>
        <v>9.502063805793693</v>
      </c>
    </row>
    <row r="196" spans="1:29" ht="15" customHeight="1">
      <c r="A196" s="21" t="s">
        <v>31</v>
      </c>
      <c r="B196" s="32">
        <f aca="true" t="shared" si="43" ref="B196:AA201">B30/B$166*100</f>
        <v>0</v>
      </c>
      <c r="C196" s="32">
        <f t="shared" si="43"/>
        <v>0</v>
      </c>
      <c r="D196" s="32">
        <f t="shared" si="43"/>
        <v>0</v>
      </c>
      <c r="E196" s="32">
        <f t="shared" si="43"/>
        <v>0</v>
      </c>
      <c r="F196" s="32">
        <f t="shared" si="43"/>
        <v>0</v>
      </c>
      <c r="G196" s="32">
        <f t="shared" si="43"/>
        <v>0</v>
      </c>
      <c r="H196" s="32">
        <f t="shared" si="43"/>
        <v>0</v>
      </c>
      <c r="I196" s="32">
        <f t="shared" si="43"/>
        <v>0</v>
      </c>
      <c r="J196" s="32">
        <f t="shared" si="43"/>
        <v>0</v>
      </c>
      <c r="K196" s="32">
        <f t="shared" si="43"/>
        <v>0</v>
      </c>
      <c r="L196" s="32">
        <f t="shared" si="43"/>
        <v>0</v>
      </c>
      <c r="M196" s="32">
        <f t="shared" si="43"/>
        <v>0</v>
      </c>
      <c r="N196" s="32">
        <f t="shared" si="43"/>
        <v>0</v>
      </c>
      <c r="O196" s="32">
        <f t="shared" si="43"/>
        <v>0</v>
      </c>
      <c r="P196" s="32">
        <f t="shared" si="43"/>
        <v>0</v>
      </c>
      <c r="Q196" s="32">
        <f t="shared" si="43"/>
        <v>0</v>
      </c>
      <c r="R196" s="32">
        <f t="shared" si="43"/>
        <v>0</v>
      </c>
      <c r="S196" s="32">
        <f t="shared" si="43"/>
        <v>0</v>
      </c>
      <c r="T196" s="32">
        <f t="shared" si="43"/>
        <v>0</v>
      </c>
      <c r="U196" s="32">
        <f t="shared" si="43"/>
        <v>0</v>
      </c>
      <c r="V196" s="32">
        <f t="shared" si="43"/>
        <v>0</v>
      </c>
      <c r="W196" s="32">
        <f t="shared" si="43"/>
        <v>0</v>
      </c>
      <c r="X196" s="32">
        <f t="shared" si="43"/>
        <v>3.153622125052661</v>
      </c>
      <c r="Y196" s="32">
        <f t="shared" si="43"/>
        <v>3.097659044829136</v>
      </c>
      <c r="Z196" s="32">
        <f t="shared" si="43"/>
        <v>2.9975873967390587</v>
      </c>
      <c r="AA196" s="32">
        <f t="shared" si="43"/>
        <v>3.199886579267018</v>
      </c>
      <c r="AB196" s="32">
        <f aca="true" t="shared" si="44" ref="AB196:AB201">AB30/AB$166*100</f>
        <v>3.278582845752324</v>
      </c>
      <c r="AC196" s="32">
        <f t="shared" si="41"/>
        <v>2.7834575416217007</v>
      </c>
    </row>
    <row r="197" spans="1:29" ht="15" customHeight="1">
      <c r="A197" s="20" t="s">
        <v>13</v>
      </c>
      <c r="B197" s="32">
        <f t="shared" si="43"/>
        <v>0.07011619656094079</v>
      </c>
      <c r="C197" s="32">
        <f t="shared" si="43"/>
        <v>0.0369674572847469</v>
      </c>
      <c r="D197" s="32">
        <f t="shared" si="43"/>
        <v>0.0300419942362222</v>
      </c>
      <c r="E197" s="32">
        <f t="shared" si="43"/>
        <v>0.0222949124966605</v>
      </c>
      <c r="F197" s="32">
        <f t="shared" si="43"/>
        <v>0.0025751516663469146</v>
      </c>
      <c r="G197" s="32">
        <f t="shared" si="43"/>
        <v>0.0017001618796989742</v>
      </c>
      <c r="H197" s="32">
        <f t="shared" si="43"/>
        <v>0.0008195325081017395</v>
      </c>
      <c r="I197" s="32">
        <f t="shared" si="43"/>
        <v>0.0005643441871668337</v>
      </c>
      <c r="J197" s="32">
        <f t="shared" si="43"/>
        <v>0</v>
      </c>
      <c r="K197" s="32">
        <f t="shared" si="43"/>
        <v>0</v>
      </c>
      <c r="L197" s="32">
        <f t="shared" si="43"/>
        <v>0</v>
      </c>
      <c r="M197" s="32">
        <f t="shared" si="43"/>
        <v>0.5111604048841948</v>
      </c>
      <c r="N197" s="32">
        <f t="shared" si="43"/>
        <v>1.2456955233813432</v>
      </c>
      <c r="O197" s="32">
        <f t="shared" si="43"/>
        <v>0.8381488335351652</v>
      </c>
      <c r="P197" s="32">
        <f t="shared" si="43"/>
        <v>0.43617335220282466</v>
      </c>
      <c r="Q197" s="32">
        <f t="shared" si="43"/>
        <v>0.43350127722748716</v>
      </c>
      <c r="R197" s="32">
        <f t="shared" si="43"/>
        <v>0.6197047969733336</v>
      </c>
      <c r="S197" s="32">
        <f t="shared" si="43"/>
        <v>0.3115912564825863</v>
      </c>
      <c r="T197" s="32">
        <f t="shared" si="43"/>
        <v>0.2067360668924882</v>
      </c>
      <c r="U197" s="32">
        <f t="shared" si="43"/>
        <v>0.35353665931481126</v>
      </c>
      <c r="V197" s="32">
        <f t="shared" si="43"/>
        <v>0.4211176298491351</v>
      </c>
      <c r="W197" s="32">
        <f t="shared" si="43"/>
        <v>0.42510352092551534</v>
      </c>
      <c r="X197" s="32">
        <f t="shared" si="43"/>
        <v>0.3198244154994661</v>
      </c>
      <c r="Y197" s="32">
        <f t="shared" si="43"/>
        <v>0.18784697674214149</v>
      </c>
      <c r="Z197" s="32">
        <f t="shared" si="43"/>
        <v>0.04273007698646414</v>
      </c>
      <c r="AA197" s="32">
        <f t="shared" si="43"/>
        <v>0.07136691870767677</v>
      </c>
      <c r="AB197" s="32">
        <f t="shared" si="44"/>
        <v>1.619634689270587</v>
      </c>
      <c r="AC197" s="32">
        <f t="shared" si="41"/>
        <v>0.14845238817010029</v>
      </c>
    </row>
    <row r="198" spans="1:29" ht="15" customHeight="1">
      <c r="A198" s="20" t="s">
        <v>12</v>
      </c>
      <c r="B198" s="32">
        <f t="shared" si="43"/>
        <v>0</v>
      </c>
      <c r="C198" s="32">
        <f t="shared" si="43"/>
        <v>0</v>
      </c>
      <c r="D198" s="32">
        <f t="shared" si="43"/>
        <v>0.032677256888522396</v>
      </c>
      <c r="E198" s="32">
        <f t="shared" si="43"/>
        <v>0.011309013585262574</v>
      </c>
      <c r="F198" s="32">
        <f t="shared" si="43"/>
        <v>0.06418070306895386</v>
      </c>
      <c r="G198" s="32">
        <f t="shared" si="43"/>
        <v>0.09108010069815933</v>
      </c>
      <c r="H198" s="32">
        <f t="shared" si="43"/>
        <v>0</v>
      </c>
      <c r="I198" s="32">
        <f t="shared" si="43"/>
        <v>0</v>
      </c>
      <c r="J198" s="32">
        <f t="shared" si="43"/>
        <v>0.0011833391249906286</v>
      </c>
      <c r="K198" s="32">
        <f t="shared" si="43"/>
        <v>0</v>
      </c>
      <c r="L198" s="32">
        <f t="shared" si="43"/>
        <v>0.0033835671580334315</v>
      </c>
      <c r="M198" s="32">
        <f t="shared" si="43"/>
        <v>0</v>
      </c>
      <c r="N198" s="32">
        <f t="shared" si="43"/>
        <v>0</v>
      </c>
      <c r="O198" s="32">
        <f t="shared" si="43"/>
        <v>0.009891585174386704</v>
      </c>
      <c r="P198" s="32">
        <f t="shared" si="43"/>
        <v>0.16025071821609962</v>
      </c>
      <c r="Q198" s="32">
        <f t="shared" si="43"/>
        <v>0</v>
      </c>
      <c r="R198" s="32">
        <f t="shared" si="43"/>
        <v>6.553064592572685</v>
      </c>
      <c r="S198" s="32">
        <f t="shared" si="43"/>
        <v>0.4247979818163019</v>
      </c>
      <c r="T198" s="32">
        <f t="shared" si="43"/>
        <v>0.8214796506963076</v>
      </c>
      <c r="U198" s="32">
        <f t="shared" si="43"/>
        <v>0.8496789658601157</v>
      </c>
      <c r="V198" s="32">
        <f t="shared" si="43"/>
        <v>0.3452213315127855</v>
      </c>
      <c r="W198" s="32">
        <f t="shared" si="43"/>
        <v>0.5300148647483999</v>
      </c>
      <c r="X198" s="32">
        <f t="shared" si="43"/>
        <v>0.10495559614987181</v>
      </c>
      <c r="Y198" s="32">
        <f t="shared" si="43"/>
        <v>1.164587739867644</v>
      </c>
      <c r="Z198" s="32">
        <f t="shared" si="43"/>
        <v>0</v>
      </c>
      <c r="AA198" s="32">
        <f t="shared" si="43"/>
        <v>0.28630141616750937</v>
      </c>
      <c r="AB198" s="32">
        <f t="shared" si="44"/>
        <v>0.06807525698159822</v>
      </c>
      <c r="AC198" s="32">
        <f t="shared" si="41"/>
        <v>0.005057354884865828</v>
      </c>
    </row>
    <row r="199" spans="1:29" ht="15" customHeight="1">
      <c r="A199" s="20" t="s">
        <v>9</v>
      </c>
      <c r="B199" s="32">
        <f t="shared" si="43"/>
        <v>0</v>
      </c>
      <c r="C199" s="32">
        <f t="shared" si="43"/>
        <v>1.0307902624281753</v>
      </c>
      <c r="D199" s="32">
        <f t="shared" si="43"/>
        <v>0.8480275215102022</v>
      </c>
      <c r="E199" s="32">
        <f t="shared" si="43"/>
        <v>0</v>
      </c>
      <c r="F199" s="32">
        <f t="shared" si="43"/>
        <v>1.6259111444134982</v>
      </c>
      <c r="G199" s="32">
        <f t="shared" si="43"/>
        <v>1.2607914739310535</v>
      </c>
      <c r="H199" s="32">
        <f t="shared" si="43"/>
        <v>1.0194399020422709</v>
      </c>
      <c r="I199" s="32">
        <f t="shared" si="43"/>
        <v>1.4020284813879234</v>
      </c>
      <c r="J199" s="32">
        <f t="shared" si="43"/>
        <v>1.5064451125096217</v>
      </c>
      <c r="K199" s="32">
        <f t="shared" si="43"/>
        <v>1.701795358029333</v>
      </c>
      <c r="L199" s="32">
        <f t="shared" si="43"/>
        <v>0.6786834981242881</v>
      </c>
      <c r="M199" s="32">
        <f t="shared" si="43"/>
        <v>0.16841935785073442</v>
      </c>
      <c r="N199" s="32">
        <f t="shared" si="43"/>
        <v>0.20843932648080643</v>
      </c>
      <c r="O199" s="32">
        <f t="shared" si="43"/>
        <v>0.1517357142318731</v>
      </c>
      <c r="P199" s="32">
        <f t="shared" si="43"/>
        <v>0</v>
      </c>
      <c r="Q199" s="32">
        <f t="shared" si="43"/>
        <v>0</v>
      </c>
      <c r="R199" s="32">
        <f t="shared" si="43"/>
        <v>0</v>
      </c>
      <c r="S199" s="32">
        <f t="shared" si="43"/>
        <v>0</v>
      </c>
      <c r="T199" s="32">
        <f t="shared" si="43"/>
        <v>0</v>
      </c>
      <c r="U199" s="32">
        <f t="shared" si="43"/>
        <v>0</v>
      </c>
      <c r="V199" s="32">
        <f t="shared" si="43"/>
        <v>0</v>
      </c>
      <c r="W199" s="32">
        <f t="shared" si="43"/>
        <v>0</v>
      </c>
      <c r="X199" s="32">
        <f t="shared" si="43"/>
        <v>0</v>
      </c>
      <c r="Y199" s="32">
        <f t="shared" si="43"/>
        <v>0</v>
      </c>
      <c r="Z199" s="32">
        <f t="shared" si="43"/>
        <v>0</v>
      </c>
      <c r="AA199" s="32">
        <f t="shared" si="43"/>
        <v>0</v>
      </c>
      <c r="AB199" s="32">
        <f t="shared" si="44"/>
        <v>0</v>
      </c>
      <c r="AC199" s="32">
        <f t="shared" si="41"/>
        <v>0</v>
      </c>
    </row>
    <row r="200" spans="1:29" ht="15" customHeight="1">
      <c r="A200" s="20" t="s">
        <v>22</v>
      </c>
      <c r="B200" s="32">
        <f t="shared" si="43"/>
        <v>0</v>
      </c>
      <c r="C200" s="32">
        <f t="shared" si="43"/>
        <v>0</v>
      </c>
      <c r="D200" s="32">
        <f t="shared" si="43"/>
        <v>0</v>
      </c>
      <c r="E200" s="32">
        <f t="shared" si="43"/>
        <v>0</v>
      </c>
      <c r="F200" s="32">
        <f t="shared" si="43"/>
        <v>0</v>
      </c>
      <c r="G200" s="32">
        <f t="shared" si="43"/>
        <v>0</v>
      </c>
      <c r="H200" s="32">
        <f t="shared" si="43"/>
        <v>0</v>
      </c>
      <c r="I200" s="32">
        <f t="shared" si="43"/>
        <v>0</v>
      </c>
      <c r="J200" s="32">
        <f t="shared" si="43"/>
        <v>0</v>
      </c>
      <c r="K200" s="32">
        <f t="shared" si="43"/>
        <v>0</v>
      </c>
      <c r="L200" s="32">
        <f t="shared" si="43"/>
        <v>0</v>
      </c>
      <c r="M200" s="32">
        <f t="shared" si="43"/>
        <v>0</v>
      </c>
      <c r="N200" s="32">
        <f t="shared" si="43"/>
        <v>0</v>
      </c>
      <c r="O200" s="32">
        <f t="shared" si="43"/>
        <v>0</v>
      </c>
      <c r="P200" s="32">
        <f t="shared" si="43"/>
        <v>0</v>
      </c>
      <c r="Q200" s="32">
        <f t="shared" si="43"/>
        <v>0</v>
      </c>
      <c r="R200" s="32">
        <f t="shared" si="43"/>
        <v>0</v>
      </c>
      <c r="S200" s="32">
        <f t="shared" si="43"/>
        <v>0</v>
      </c>
      <c r="T200" s="32">
        <f t="shared" si="43"/>
        <v>0</v>
      </c>
      <c r="U200" s="32">
        <f t="shared" si="43"/>
        <v>0</v>
      </c>
      <c r="V200" s="32">
        <f t="shared" si="43"/>
        <v>0</v>
      </c>
      <c r="W200" s="32">
        <f t="shared" si="43"/>
        <v>0</v>
      </c>
      <c r="X200" s="32">
        <f t="shared" si="43"/>
        <v>0</v>
      </c>
      <c r="Y200" s="32">
        <f t="shared" si="43"/>
        <v>0.2685923058623382</v>
      </c>
      <c r="Z200" s="32">
        <f t="shared" si="43"/>
        <v>0.35796034553331335</v>
      </c>
      <c r="AA200" s="32">
        <f t="shared" si="43"/>
        <v>0.33653149790035264</v>
      </c>
      <c r="AB200" s="32">
        <f t="shared" si="44"/>
        <v>0.29238148531700037</v>
      </c>
      <c r="AC200" s="32">
        <f t="shared" si="41"/>
        <v>0.22346057306381795</v>
      </c>
    </row>
    <row r="201" spans="1:29" ht="15" customHeight="1">
      <c r="A201" s="20" t="s">
        <v>23</v>
      </c>
      <c r="B201" s="32">
        <f t="shared" si="43"/>
        <v>0</v>
      </c>
      <c r="C201" s="32">
        <f t="shared" si="43"/>
        <v>0</v>
      </c>
      <c r="D201" s="32">
        <f t="shared" si="43"/>
        <v>0</v>
      </c>
      <c r="E201" s="32">
        <f t="shared" si="43"/>
        <v>0</v>
      </c>
      <c r="F201" s="32">
        <f t="shared" si="43"/>
        <v>0</v>
      </c>
      <c r="G201" s="32">
        <f t="shared" si="43"/>
        <v>0</v>
      </c>
      <c r="H201" s="32">
        <f t="shared" si="43"/>
        <v>0</v>
      </c>
      <c r="I201" s="32">
        <f t="shared" si="43"/>
        <v>0</v>
      </c>
      <c r="J201" s="32">
        <f t="shared" si="43"/>
        <v>0</v>
      </c>
      <c r="K201" s="32">
        <f t="shared" si="43"/>
        <v>0</v>
      </c>
      <c r="L201" s="32">
        <f t="shared" si="43"/>
        <v>0</v>
      </c>
      <c r="M201" s="32">
        <f t="shared" si="43"/>
        <v>0</v>
      </c>
      <c r="N201" s="32">
        <f t="shared" si="43"/>
        <v>0</v>
      </c>
      <c r="O201" s="32">
        <f t="shared" si="43"/>
        <v>0</v>
      </c>
      <c r="P201" s="32">
        <f t="shared" si="43"/>
        <v>0</v>
      </c>
      <c r="Q201" s="32">
        <f t="shared" si="43"/>
        <v>0</v>
      </c>
      <c r="R201" s="32">
        <f t="shared" si="43"/>
        <v>0</v>
      </c>
      <c r="S201" s="32">
        <f t="shared" si="43"/>
        <v>0</v>
      </c>
      <c r="T201" s="32">
        <f t="shared" si="43"/>
        <v>0</v>
      </c>
      <c r="U201" s="32">
        <f t="shared" si="43"/>
        <v>0</v>
      </c>
      <c r="V201" s="32">
        <f t="shared" si="43"/>
        <v>0</v>
      </c>
      <c r="W201" s="32">
        <f t="shared" si="43"/>
        <v>0</v>
      </c>
      <c r="X201" s="32">
        <f t="shared" si="43"/>
        <v>0</v>
      </c>
      <c r="Y201" s="32">
        <f t="shared" si="43"/>
        <v>0</v>
      </c>
      <c r="Z201" s="32">
        <f t="shared" si="43"/>
        <v>0</v>
      </c>
      <c r="AA201" s="32">
        <f t="shared" si="43"/>
        <v>0</v>
      </c>
      <c r="AB201" s="32">
        <f t="shared" si="44"/>
        <v>0</v>
      </c>
      <c r="AC201" s="32">
        <f t="shared" si="41"/>
        <v>0</v>
      </c>
    </row>
    <row r="202" spans="1:29" ht="1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</row>
    <row r="203" spans="1:29" ht="15" customHeight="1">
      <c r="A203" s="30" t="s">
        <v>33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7" ht="15" customHeight="1">
      <c r="A204" s="30" t="s">
        <v>41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8"/>
      <c r="Q204" s="28"/>
      <c r="R204" s="28"/>
      <c r="S204" s="28"/>
      <c r="T204" s="28"/>
      <c r="U204" s="28"/>
      <c r="V204" s="28"/>
      <c r="W204" s="28"/>
      <c r="X204" s="2"/>
      <c r="Y204" s="2"/>
      <c r="Z204" s="2"/>
      <c r="AA204" s="2"/>
    </row>
    <row r="205" spans="1:29" ht="15" customHeight="1">
      <c r="A205" s="30"/>
      <c r="T205" s="2"/>
      <c r="U205" s="2"/>
      <c r="V205" s="23"/>
      <c r="W205" s="23"/>
      <c r="X205" s="23"/>
      <c r="Y205" s="23"/>
      <c r="Z205" s="23"/>
      <c r="AA205" s="23"/>
      <c r="AB205" s="23"/>
      <c r="AC205" s="23" t="s">
        <v>35</v>
      </c>
    </row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</sheetData>
  <mergeCells count="10">
    <mergeCell ref="A2:AC2"/>
    <mergeCell ref="A3:AC3"/>
    <mergeCell ref="A44:AC44"/>
    <mergeCell ref="A45:AC45"/>
    <mergeCell ref="A168:AC168"/>
    <mergeCell ref="A169:AC169"/>
    <mergeCell ref="A85:AC85"/>
    <mergeCell ref="A86:AC86"/>
    <mergeCell ref="A127:AC127"/>
    <mergeCell ref="A128:AC12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2009-08-28T17:32:19Z</dcterms:created>
  <dcterms:modified xsi:type="dcterms:W3CDTF">2009-09-01T16:50:18Z</dcterms:modified>
  <cp:category/>
  <cp:version/>
  <cp:contentType/>
  <cp:contentStatus/>
</cp:coreProperties>
</file>