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uanajuato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<sst xmlns="http://schemas.openxmlformats.org/spreadsheetml/2006/main" count="184" uniqueCount="46">
  <si>
    <t>(Miles de Pesos)</t>
  </si>
  <si>
    <t>Concepto/Año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</si>
  <si>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</si>
  <si>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</si>
  <si>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</si>
  <si>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</si>
  <si>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</si>
  <si>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</si>
  <si>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</si>
  <si>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</si>
  <si>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</si>
  <si>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</si>
  <si>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</si>
  <si>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</si>
  <si>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</si>
  <si>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</si>
  <si>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</si>
  <si>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</si>
  <si>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</si>
  <si>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 Totales</t>
  </si>
  <si>
    <t>(Porcentajes del PIB de Guanajuato)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</si>
  <si>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</si>
  <si>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</si>
  <si>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</si>
  <si>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</si>
  <si>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</si>
  <si>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</si>
  <si>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</si>
  <si>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</si>
  <si>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</si>
  <si>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</si>
  <si>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</si>
  <si>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</si>
  <si>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</si>
  <si>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 xml:space="preserve"> </t>
  </si>
  <si>
    <t>(Miles de pesos constantes, base 2003 = 100)*</t>
  </si>
  <si>
    <t>Guanajuato: Situación de las Finanzas Públicas, 1980-2007</t>
  </si>
  <si>
    <t>Guanajuato: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</si>
  <si>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</si>
  <si>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</si>
  <si>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</si>
  <si>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</si>
  <si>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</si>
  <si>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</si>
  <si>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</si>
  <si>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Indice de precios Implícito IPI 2003=100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</si>
</sst>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9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73" fontId="7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7" fillId="2" borderId="0" xfId="0" applyNumberFormat="1" applyFont="1" applyFill="1" applyAlignment="1">
      <alignment horizontal="right"/>
    </xf>
    <xf numFmtId="3" fontId="5" fillId="2" borderId="0" xfId="0" applyNumberFormat="1" applyFont="1" applyFill="1" applyBorder="1" applyAlignment="1">
      <alignment horizontal="left" vertical="center" indent="2"/>
    </xf>
    <xf numFmtId="169" fontId="5" fillId="2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vertical="center"/>
    </xf>
    <xf numFmtId="169" fontId="5" fillId="2" borderId="0" xfId="17" applyNumberFormat="1" applyFont="1" applyFill="1" applyBorder="1" applyAlignment="1">
      <alignment vertical="center"/>
    </xf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 applyAlignment="1">
      <alignment/>
    </xf>
    <xf numFmtId="169" fontId="5" fillId="2" borderId="0" xfId="17" applyNumberFormat="1" applyFont="1" applyFill="1" applyBorder="1" applyAlignment="1">
      <alignment horizontal="right" vertical="center"/>
    </xf>
    <xf numFmtId="169" fontId="5" fillId="2" borderId="0" xfId="17" applyNumberFormat="1" applyFont="1" applyFill="1" applyAlignment="1">
      <alignment horizontal="right" vertical="center"/>
    </xf>
    <xf numFmtId="169" fontId="5" fillId="2" borderId="0" xfId="0" applyNumberFormat="1" applyFont="1" applyFill="1" applyAlignment="1">
      <alignment horizontal="right" vertical="center"/>
    </xf>
    <xf numFmtId="169" fontId="7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169" fontId="5" fillId="2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 indent="2"/>
    </xf>
    <xf numFmtId="169" fontId="5" fillId="2" borderId="2" xfId="0" applyNumberFormat="1" applyFont="1" applyFill="1" applyBorder="1" applyAlignment="1">
      <alignment horizontal="right" vertical="center"/>
    </xf>
    <xf numFmtId="169" fontId="5" fillId="2" borderId="2" xfId="0" applyNumberFormat="1" applyFont="1" applyFill="1" applyBorder="1" applyAlignment="1">
      <alignment vertical="center"/>
    </xf>
    <xf numFmtId="169" fontId="5" fillId="2" borderId="2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68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8" fontId="5" fillId="2" borderId="0" xfId="21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68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4" fontId="5" fillId="2" borderId="0" xfId="0" applyNumberFormat="1" applyFont="1" applyFill="1" applyAlignment="1">
      <alignment/>
    </xf>
    <xf numFmtId="0" fontId="5" fillId="2" borderId="3" xfId="0" applyFont="1" applyFill="1" applyBorder="1" applyAlignment="1">
      <alignment/>
    </xf>
    <xf numFmtId="170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0" fontId="7" fillId="2" borderId="0" xfId="21" applyNumberFormat="1" applyFont="1" applyFill="1" applyBorder="1" applyAlignment="1">
      <alignment vertical="center"/>
    </xf>
    <xf numFmtId="168" fontId="5" fillId="2" borderId="0" xfId="21" applyNumberFormat="1" applyFont="1" applyFill="1" applyBorder="1" applyAlignment="1">
      <alignment horizontal="right" vertical="center"/>
    </xf>
    <xf numFmtId="168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17" applyNumberFormat="1" applyFont="1" applyFill="1" applyAlignment="1">
      <alignment horizontal="right" vertical="center"/>
    </xf>
    <xf numFmtId="3" fontId="5" fillId="2" borderId="0" xfId="17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4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15568517"/>
        <c:axId val="5898926"/>
      </c:bar3D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8926"/>
        <c:crosses val="autoZero"/>
        <c:auto val="1"/>
        <c:lblOffset val="100"/>
        <c:noMultiLvlLbl val="0"/>
      </c:catAx>
      <c:valAx>
        <c:axId val="589892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1556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53090335"/>
        <c:axId val="8050968"/>
      </c:bar3D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3090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'[1]guanajuato'!#REF!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'[1]guanajuato'!#REF!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21054051"/>
        <c:axId val="55268732"/>
      </c:bar3D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10540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auto val="1"/>
        <c:lblOffset val="100"/>
        <c:noMultiLvlLbl val="0"/>
      </c:catAx>
      <c:valAx>
        <c:axId val="4758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56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587319"/>
        <c:axId val="28959280"/>
      </c:line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59280"/>
        <c:crosses val="autoZero"/>
        <c:auto val="1"/>
        <c:lblOffset val="100"/>
        <c:noMultiLvlLbl val="0"/>
      </c:catAx>
      <c:valAx>
        <c:axId val="289592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587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9306929"/>
        <c:axId val="64000314"/>
      </c:bar3D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00314"/>
        <c:crosses val="autoZero"/>
        <c:auto val="1"/>
        <c:lblOffset val="100"/>
        <c:noMultiLvlLbl val="0"/>
      </c:catAx>
      <c:valAx>
        <c:axId val="6400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'[1]guanajuato'!#REF!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'[1]guanajuato'!#REF!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'[1]guanajuato'!#REF!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39131915"/>
        <c:axId val="16642916"/>
      </c:bar3D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42916"/>
        <c:crosses val="autoZero"/>
        <c:auto val="1"/>
        <c:lblOffset val="100"/>
        <c:noMultiLvlLbl val="0"/>
      </c:catAx>
      <c:valAx>
        <c:axId val="166429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13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</cdr:x>
      <cdr:y>-536869.966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0.75125</cdr:y>
    </cdr:from>
    <cdr:to>
      <cdr:x>0</cdr:x>
      <cdr:y>-536870.16075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0.31125</cdr:x>
      <cdr:y>0.26875</cdr:y>
    </cdr:from>
    <cdr:to>
      <cdr:x>0.3685</cdr:x>
      <cdr:y>0.344</cdr:y>
    </cdr:to>
    <cdr:sp>
      <cdr:nvSpPr>
        <cdr:cNvPr id="2" name="Line 2"/>
        <cdr:cNvSpPr>
          <a:spLocks/>
        </cdr:cNvSpPr>
      </cdr:nvSpPr>
      <cdr:spPr>
        <a:xfrm flipH="1" flipV="1">
          <a:off x="5010150" y="0"/>
          <a:ext cx="9239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0.26875</cdr:y>
    </cdr:from>
    <cdr:to>
      <cdr:x>0.233</cdr:x>
      <cdr:y>0.2975</cdr:y>
    </cdr:to>
    <cdr:sp>
      <cdr:nvSpPr>
        <cdr:cNvPr id="3" name="Line 3"/>
        <cdr:cNvSpPr>
          <a:spLocks/>
        </cdr:cNvSpPr>
      </cdr:nvSpPr>
      <cdr:spPr>
        <a:xfrm flipV="1">
          <a:off x="2771775" y="0"/>
          <a:ext cx="9810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</cdr:y>
    </cdr:from>
    <cdr:to>
      <cdr:x>0</cdr:x>
      <cdr:y>-536869.914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203</xdr:row>
      <xdr:rowOff>0</xdr:rowOff>
    </xdr:from>
    <xdr:to>
      <xdr:col>12</xdr:col>
      <xdr:colOff>638175</xdr:colOff>
      <xdr:row>203</xdr:row>
      <xdr:rowOff>0</xdr:rowOff>
    </xdr:to>
    <xdr:graphicFrame>
      <xdr:nvGraphicFramePr>
        <xdr:cNvPr id="1" name="Chart 1"/>
        <xdr:cNvGraphicFramePr/>
      </xdr:nvGraphicFramePr>
      <xdr:xfrm>
        <a:off x="28575" y="38290500"/>
        <a:ext cx="13439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203</xdr:row>
      <xdr:rowOff>0</xdr:rowOff>
    </xdr:from>
    <xdr:to>
      <xdr:col>18</xdr:col>
      <xdr:colOff>676275</xdr:colOff>
      <xdr:row>203</xdr:row>
      <xdr:rowOff>0</xdr:rowOff>
    </xdr:to>
    <xdr:graphicFrame>
      <xdr:nvGraphicFramePr>
        <xdr:cNvPr id="2" name="Chart 2"/>
        <xdr:cNvGraphicFramePr/>
      </xdr:nvGraphicFramePr>
      <xdr:xfrm>
        <a:off x="13468350" y="3829050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203</xdr:row>
      <xdr:rowOff>0</xdr:rowOff>
    </xdr:from>
    <xdr:to>
      <xdr:col>14</xdr:col>
      <xdr:colOff>123825</xdr:colOff>
      <xdr:row>203</xdr:row>
      <xdr:rowOff>0</xdr:rowOff>
    </xdr:to>
    <xdr:graphicFrame>
      <xdr:nvGraphicFramePr>
        <xdr:cNvPr id="3" name="Chart 3"/>
        <xdr:cNvGraphicFramePr/>
      </xdr:nvGraphicFramePr>
      <xdr:xfrm>
        <a:off x="28575" y="38290500"/>
        <a:ext cx="1473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203</xdr:row>
      <xdr:rowOff>0</xdr:rowOff>
    </xdr:from>
    <xdr:to>
      <xdr:col>19</xdr:col>
      <xdr:colOff>447675</xdr:colOff>
      <xdr:row>203</xdr:row>
      <xdr:rowOff>0</xdr:rowOff>
    </xdr:to>
    <xdr:graphicFrame>
      <xdr:nvGraphicFramePr>
        <xdr:cNvPr id="4" name="Chart 4"/>
        <xdr:cNvGraphicFramePr/>
      </xdr:nvGraphicFramePr>
      <xdr:xfrm>
        <a:off x="14763750" y="38290500"/>
        <a:ext cx="4848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203</xdr:row>
      <xdr:rowOff>0</xdr:rowOff>
    </xdr:from>
    <xdr:to>
      <xdr:col>15</xdr:col>
      <xdr:colOff>609600</xdr:colOff>
      <xdr:row>203</xdr:row>
      <xdr:rowOff>0</xdr:rowOff>
    </xdr:to>
    <xdr:graphicFrame>
      <xdr:nvGraphicFramePr>
        <xdr:cNvPr id="5" name="Chart 5"/>
        <xdr:cNvGraphicFramePr/>
      </xdr:nvGraphicFramePr>
      <xdr:xfrm>
        <a:off x="28575" y="38290500"/>
        <a:ext cx="16125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619125</xdr:colOff>
      <xdr:row>203</xdr:row>
      <xdr:rowOff>0</xdr:rowOff>
    </xdr:to>
    <xdr:graphicFrame>
      <xdr:nvGraphicFramePr>
        <xdr:cNvPr id="6" name="Chart 6"/>
        <xdr:cNvGraphicFramePr/>
      </xdr:nvGraphicFramePr>
      <xdr:xfrm>
        <a:off x="38100" y="38290500"/>
        <a:ext cx="16125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203</xdr:row>
      <xdr:rowOff>0</xdr:rowOff>
    </xdr:from>
    <xdr:to>
      <xdr:col>15</xdr:col>
      <xdr:colOff>609600</xdr:colOff>
      <xdr:row>203</xdr:row>
      <xdr:rowOff>0</xdr:rowOff>
    </xdr:to>
    <xdr:graphicFrame>
      <xdr:nvGraphicFramePr>
        <xdr:cNvPr id="7" name="Chart 7"/>
        <xdr:cNvGraphicFramePr/>
      </xdr:nvGraphicFramePr>
      <xdr:xfrm>
        <a:off x="28575" y="38290500"/>
        <a:ext cx="161258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203</xdr:row>
      <xdr:rowOff>0</xdr:rowOff>
    </xdr:from>
    <xdr:to>
      <xdr:col>22</xdr:col>
      <xdr:colOff>0</xdr:colOff>
      <xdr:row>203</xdr:row>
      <xdr:rowOff>0</xdr:rowOff>
    </xdr:to>
    <xdr:graphicFrame>
      <xdr:nvGraphicFramePr>
        <xdr:cNvPr id="8" name="Chart 8"/>
        <xdr:cNvGraphicFramePr/>
      </xdr:nvGraphicFramePr>
      <xdr:xfrm>
        <a:off x="16487775" y="38290500"/>
        <a:ext cx="5391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203</xdr:row>
      <xdr:rowOff>0</xdr:rowOff>
    </xdr:from>
    <xdr:to>
      <xdr:col>15</xdr:col>
      <xdr:colOff>619125</xdr:colOff>
      <xdr:row>203</xdr:row>
      <xdr:rowOff>0</xdr:rowOff>
    </xdr:to>
    <xdr:graphicFrame>
      <xdr:nvGraphicFramePr>
        <xdr:cNvPr id="9" name="Chart 9"/>
        <xdr:cNvGraphicFramePr/>
      </xdr:nvGraphicFramePr>
      <xdr:xfrm>
        <a:off x="28575" y="38290500"/>
        <a:ext cx="161353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609600</xdr:colOff>
      <xdr:row>203</xdr:row>
      <xdr:rowOff>0</xdr:rowOff>
    </xdr:to>
    <xdr:graphicFrame>
      <xdr:nvGraphicFramePr>
        <xdr:cNvPr id="10" name="Chart 10"/>
        <xdr:cNvGraphicFramePr/>
      </xdr:nvGraphicFramePr>
      <xdr:xfrm>
        <a:off x="38100" y="38290500"/>
        <a:ext cx="161163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203</xdr:row>
      <xdr:rowOff>0</xdr:rowOff>
    </xdr:from>
    <xdr:to>
      <xdr:col>15</xdr:col>
      <xdr:colOff>619125</xdr:colOff>
      <xdr:row>203</xdr:row>
      <xdr:rowOff>0</xdr:rowOff>
    </xdr:to>
    <xdr:graphicFrame>
      <xdr:nvGraphicFramePr>
        <xdr:cNvPr id="11" name="Chart 11"/>
        <xdr:cNvGraphicFramePr/>
      </xdr:nvGraphicFramePr>
      <xdr:xfrm>
        <a:off x="28575" y="38290500"/>
        <a:ext cx="161353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Lucero\Bases\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18">
          <cell r="A18" t="str">
            <v>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2">
          <cell r="B22">
            <v>38802028</v>
          </cell>
          <cell r="C22">
            <v>43579618</v>
          </cell>
          <cell r="D22">
            <v>56410661</v>
          </cell>
          <cell r="E22">
            <v>82856319</v>
          </cell>
          <cell r="F22">
            <v>101384801</v>
          </cell>
          <cell r="G22">
            <v>124416888</v>
          </cell>
          <cell r="H22">
            <v>145166585</v>
          </cell>
          <cell r="I22">
            <v>170862209</v>
          </cell>
          <cell r="J22">
            <v>179816995</v>
          </cell>
          <cell r="K22">
            <v>201967554</v>
          </cell>
          <cell r="L22">
            <v>223096810</v>
          </cell>
          <cell r="M22">
            <v>250370666</v>
          </cell>
          <cell r="N22">
            <v>254636013</v>
          </cell>
          <cell r="O22">
            <v>283217380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A203"/>
  <sheetViews>
    <sheetView tabSelected="1" workbookViewId="0" topLeftCell="A188">
      <selection activeCell="AI127" sqref="AI127"/>
    </sheetView>
  </sheetViews>
  <sheetFormatPr defaultColWidth="11.421875" defaultRowHeight="19.5" customHeight="1"/>
  <cols>
    <col min="1" max="1" width="43.140625" style="1" customWidth="1"/>
    <col min="2" max="29" width="13.57421875" style="1" customWidth="1"/>
    <col min="30" max="16384" width="9.8515625" style="1" customWidth="1"/>
  </cols>
  <sheetData>
    <row r="1" ht="15" customHeight="1"/>
    <row r="2" spans="1:29" ht="1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7"/>
      <c r="Z6" s="7"/>
      <c r="AA6" s="7"/>
    </row>
    <row r="7" spans="1:30" ht="15" customHeight="1">
      <c r="A7" s="8" t="s">
        <v>18</v>
      </c>
      <c r="B7" s="9">
        <f>SUM(B8:B18)</f>
        <v>4162</v>
      </c>
      <c r="C7" s="9">
        <f aca="true" t="shared" si="0" ref="C7:W7">SUM(C8:C18)</f>
        <v>6069</v>
      </c>
      <c r="D7" s="9">
        <f t="shared" si="0"/>
        <v>9111</v>
      </c>
      <c r="E7" s="9">
        <f t="shared" si="0"/>
        <v>23062</v>
      </c>
      <c r="F7" s="9">
        <f t="shared" si="0"/>
        <v>43046</v>
      </c>
      <c r="G7" s="9">
        <f t="shared" si="0"/>
        <v>54357</v>
      </c>
      <c r="H7" s="9">
        <f t="shared" si="0"/>
        <v>97955</v>
      </c>
      <c r="I7" s="9">
        <f t="shared" si="0"/>
        <v>219467</v>
      </c>
      <c r="J7" s="9">
        <f t="shared" si="0"/>
        <v>432472</v>
      </c>
      <c r="K7" s="9">
        <f t="shared" si="0"/>
        <v>475360.8</v>
      </c>
      <c r="L7" s="9">
        <f t="shared" si="0"/>
        <v>718236.5800000001</v>
      </c>
      <c r="M7" s="9">
        <f t="shared" si="0"/>
        <v>1039077.5000000001</v>
      </c>
      <c r="N7" s="9">
        <f t="shared" si="0"/>
        <v>1349692.5999999999</v>
      </c>
      <c r="O7" s="9">
        <f t="shared" si="0"/>
        <v>1520962.94</v>
      </c>
      <c r="P7" s="9">
        <f t="shared" si="0"/>
        <v>2887935.4000000004</v>
      </c>
      <c r="Q7" s="9">
        <f t="shared" si="0"/>
        <v>3676475.442</v>
      </c>
      <c r="R7" s="9">
        <f t="shared" si="0"/>
        <v>4848172.381</v>
      </c>
      <c r="S7" s="9">
        <f t="shared" si="0"/>
        <v>6901825.11</v>
      </c>
      <c r="T7" s="9">
        <f t="shared" si="0"/>
        <v>9722187.873</v>
      </c>
      <c r="U7" s="9">
        <f t="shared" si="0"/>
        <v>12367729.526</v>
      </c>
      <c r="V7" s="9">
        <f t="shared" si="0"/>
        <v>15484145.839</v>
      </c>
      <c r="W7" s="9">
        <f t="shared" si="0"/>
        <v>19624196.255</v>
      </c>
      <c r="X7" s="10">
        <f aca="true" t="shared" si="1" ref="X7:AC7">SUM(X8:X18)</f>
        <v>18849900.915</v>
      </c>
      <c r="Y7" s="10">
        <f t="shared" si="1"/>
        <v>21204707.566000003</v>
      </c>
      <c r="Z7" s="10">
        <f t="shared" si="1"/>
        <v>23395128.851999998</v>
      </c>
      <c r="AA7" s="10">
        <f t="shared" si="1"/>
        <v>28192351.756</v>
      </c>
      <c r="AB7" s="10">
        <f t="shared" si="1"/>
        <v>30850496.000000004</v>
      </c>
      <c r="AC7" s="10">
        <f t="shared" si="1"/>
        <v>32565800.7</v>
      </c>
      <c r="AD7" s="3"/>
    </row>
    <row r="8" spans="1:30" ht="15" customHeight="1">
      <c r="A8" s="11" t="s">
        <v>4</v>
      </c>
      <c r="B8" s="12">
        <v>606</v>
      </c>
      <c r="C8" s="12">
        <v>815</v>
      </c>
      <c r="D8" s="12">
        <v>1079</v>
      </c>
      <c r="E8" s="12">
        <v>1609</v>
      </c>
      <c r="F8" s="12">
        <v>413</v>
      </c>
      <c r="G8" s="12">
        <v>403</v>
      </c>
      <c r="H8" s="12">
        <v>1170</v>
      </c>
      <c r="I8" s="12">
        <v>1920</v>
      </c>
      <c r="J8" s="12">
        <v>4021</v>
      </c>
      <c r="K8" s="13">
        <v>6639.3</v>
      </c>
      <c r="L8" s="13">
        <v>8107.49</v>
      </c>
      <c r="M8" s="13">
        <v>9723.2</v>
      </c>
      <c r="N8" s="13">
        <v>18528.3</v>
      </c>
      <c r="O8" s="13">
        <v>12163.49</v>
      </c>
      <c r="P8" s="13">
        <v>12947.6</v>
      </c>
      <c r="Q8" s="13">
        <v>16712.11</v>
      </c>
      <c r="R8" s="13">
        <v>23924.973</v>
      </c>
      <c r="S8" s="13">
        <v>32633.742</v>
      </c>
      <c r="T8" s="13">
        <v>66941.097</v>
      </c>
      <c r="U8" s="13">
        <v>58455.122</v>
      </c>
      <c r="V8" s="14">
        <v>91023.556</v>
      </c>
      <c r="W8" s="14">
        <v>113107.364</v>
      </c>
      <c r="X8" s="15">
        <v>102819.969</v>
      </c>
      <c r="Y8" s="15">
        <v>87265.518</v>
      </c>
      <c r="Z8" s="15">
        <v>114678.853</v>
      </c>
      <c r="AA8" s="15">
        <v>891508.518</v>
      </c>
      <c r="AB8" s="16">
        <v>1177723.5</v>
      </c>
      <c r="AC8" s="3">
        <v>1324036.8</v>
      </c>
      <c r="AD8" s="3"/>
    </row>
    <row r="9" spans="1:30" ht="15" customHeight="1">
      <c r="A9" s="11" t="s">
        <v>5</v>
      </c>
      <c r="B9" s="12">
        <v>387</v>
      </c>
      <c r="C9" s="12">
        <v>356</v>
      </c>
      <c r="D9" s="12">
        <v>489</v>
      </c>
      <c r="E9" s="12">
        <v>388</v>
      </c>
      <c r="F9" s="12">
        <v>1216</v>
      </c>
      <c r="G9" s="12">
        <v>1024</v>
      </c>
      <c r="H9" s="12">
        <v>2533</v>
      </c>
      <c r="I9" s="12">
        <v>6591</v>
      </c>
      <c r="J9" s="3">
        <v>13385</v>
      </c>
      <c r="K9" s="13">
        <v>21781.3</v>
      </c>
      <c r="L9" s="13">
        <v>38896.49</v>
      </c>
      <c r="M9" s="13">
        <v>60469.2</v>
      </c>
      <c r="N9" s="13">
        <v>93669.3</v>
      </c>
      <c r="O9" s="13">
        <v>95312.49</v>
      </c>
      <c r="P9" s="13">
        <v>114451.9</v>
      </c>
      <c r="Q9" s="13">
        <v>111154.307</v>
      </c>
      <c r="R9" s="13">
        <v>141825.138</v>
      </c>
      <c r="S9" s="13">
        <v>189307.412</v>
      </c>
      <c r="T9" s="13">
        <v>306949.632</v>
      </c>
      <c r="U9" s="13">
        <v>288628.935</v>
      </c>
      <c r="V9" s="14">
        <v>352539.814</v>
      </c>
      <c r="W9" s="14">
        <v>585603.849</v>
      </c>
      <c r="X9" s="15">
        <v>540900.062</v>
      </c>
      <c r="Y9" s="15">
        <v>602881.338</v>
      </c>
      <c r="Z9" s="15">
        <v>762766.731</v>
      </c>
      <c r="AA9" s="15">
        <v>841972.765</v>
      </c>
      <c r="AB9" s="16">
        <v>922714.1</v>
      </c>
      <c r="AC9" s="3">
        <v>1070763.2</v>
      </c>
      <c r="AD9" s="3"/>
    </row>
    <row r="10" spans="1:30" ht="15" customHeight="1">
      <c r="A10" s="11" t="s">
        <v>6</v>
      </c>
      <c r="B10" s="12">
        <v>98</v>
      </c>
      <c r="C10" s="12">
        <v>190</v>
      </c>
      <c r="D10" s="12">
        <v>992</v>
      </c>
      <c r="E10" s="12">
        <v>4467</v>
      </c>
      <c r="F10" s="12">
        <v>7450</v>
      </c>
      <c r="G10" s="12">
        <v>15032</v>
      </c>
      <c r="H10" s="12">
        <v>34181</v>
      </c>
      <c r="I10" s="12">
        <v>61196</v>
      </c>
      <c r="J10" s="12">
        <v>50950</v>
      </c>
      <c r="K10" s="13">
        <v>25459.3</v>
      </c>
      <c r="L10" s="13">
        <v>38634.4</v>
      </c>
      <c r="M10" s="13">
        <v>68410.3</v>
      </c>
      <c r="N10" s="13">
        <v>50567.2</v>
      </c>
      <c r="O10" s="13">
        <v>74115.49</v>
      </c>
      <c r="P10" s="13">
        <v>74059.4</v>
      </c>
      <c r="Q10" s="13">
        <v>208185.482</v>
      </c>
      <c r="R10" s="13">
        <v>211569.844</v>
      </c>
      <c r="S10" s="13">
        <v>215031.292</v>
      </c>
      <c r="T10" s="13">
        <v>387450.297</v>
      </c>
      <c r="U10" s="13">
        <v>534571.673</v>
      </c>
      <c r="V10" s="14">
        <v>378243.711</v>
      </c>
      <c r="W10" s="14">
        <v>392929.171</v>
      </c>
      <c r="X10" s="15">
        <v>197794.288</v>
      </c>
      <c r="Y10" s="15">
        <v>288106.392</v>
      </c>
      <c r="Z10" s="15">
        <v>175479.85</v>
      </c>
      <c r="AA10" s="15">
        <v>335133.951</v>
      </c>
      <c r="AB10" s="16">
        <v>282860.7</v>
      </c>
      <c r="AC10" s="3">
        <v>189242</v>
      </c>
      <c r="AD10" s="3"/>
    </row>
    <row r="11" spans="1:30" ht="15" customHeight="1">
      <c r="A11" s="11" t="s">
        <v>7</v>
      </c>
      <c r="B11" s="12">
        <v>454</v>
      </c>
      <c r="C11" s="12">
        <v>492</v>
      </c>
      <c r="D11" s="12">
        <v>597</v>
      </c>
      <c r="E11" s="12">
        <v>1358</v>
      </c>
      <c r="F11" s="12">
        <v>10715</v>
      </c>
      <c r="G11" s="12">
        <v>4186</v>
      </c>
      <c r="H11" s="12">
        <v>1683</v>
      </c>
      <c r="I11" s="12">
        <v>12972</v>
      </c>
      <c r="J11" s="12">
        <v>4704</v>
      </c>
      <c r="K11" s="13">
        <v>6365.3</v>
      </c>
      <c r="L11" s="13">
        <v>58246.4</v>
      </c>
      <c r="M11" s="13">
        <v>100672.2</v>
      </c>
      <c r="N11" s="13">
        <v>170817.2</v>
      </c>
      <c r="O11" s="13">
        <v>169022.49</v>
      </c>
      <c r="P11" s="13">
        <v>1241978.6</v>
      </c>
      <c r="Q11" s="13">
        <v>264605.128</v>
      </c>
      <c r="R11" s="13">
        <v>220845.287</v>
      </c>
      <c r="S11" s="13">
        <v>370671.63</v>
      </c>
      <c r="T11" s="13">
        <v>44533.474</v>
      </c>
      <c r="U11" s="13">
        <v>57071.002</v>
      </c>
      <c r="V11" s="14">
        <v>55354.423</v>
      </c>
      <c r="W11" s="14">
        <v>122083.622</v>
      </c>
      <c r="X11" s="15">
        <v>117912.284</v>
      </c>
      <c r="Y11" s="15">
        <v>86867.153</v>
      </c>
      <c r="Z11" s="15">
        <v>223266.542</v>
      </c>
      <c r="AA11" s="15">
        <v>255307.935</v>
      </c>
      <c r="AB11" s="16">
        <v>214181.1</v>
      </c>
      <c r="AC11" s="3">
        <v>312929.3</v>
      </c>
      <c r="AD11" s="3"/>
    </row>
    <row r="12" spans="1:30" ht="15" customHeight="1">
      <c r="A12" s="11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v>5715.155</v>
      </c>
      <c r="T12" s="13">
        <v>4165.094</v>
      </c>
      <c r="U12" s="13">
        <v>7086.715</v>
      </c>
      <c r="V12" s="14">
        <v>87.569</v>
      </c>
      <c r="W12" s="14">
        <v>17.331</v>
      </c>
      <c r="X12" s="15">
        <v>36.435</v>
      </c>
      <c r="Y12" s="15"/>
      <c r="Z12" s="15">
        <v>1.362</v>
      </c>
      <c r="AA12" s="15"/>
      <c r="AB12" s="3"/>
      <c r="AC12" s="3"/>
      <c r="AD12" s="3"/>
    </row>
    <row r="13" spans="1:30" ht="15" customHeight="1">
      <c r="A13" s="11" t="s">
        <v>15</v>
      </c>
      <c r="B13" s="12">
        <v>2372</v>
      </c>
      <c r="C13" s="12">
        <v>3749</v>
      </c>
      <c r="D13" s="12">
        <v>5954</v>
      </c>
      <c r="E13" s="12">
        <v>13328</v>
      </c>
      <c r="F13" s="12">
        <v>23252</v>
      </c>
      <c r="G13" s="12">
        <v>33712</v>
      </c>
      <c r="H13" s="12">
        <v>58388</v>
      </c>
      <c r="I13" s="12">
        <v>136788</v>
      </c>
      <c r="J13" s="12">
        <v>317879</v>
      </c>
      <c r="K13" s="13">
        <v>369302.3</v>
      </c>
      <c r="L13" s="13">
        <v>533129.4</v>
      </c>
      <c r="M13" s="13">
        <v>779187.3</v>
      </c>
      <c r="N13" s="13">
        <v>973039.2</v>
      </c>
      <c r="O13" s="13">
        <v>1150780.49</v>
      </c>
      <c r="P13" s="13">
        <v>1398061.7</v>
      </c>
      <c r="Q13" s="13">
        <v>1754398.386</v>
      </c>
      <c r="R13" s="13">
        <v>2482646.866</v>
      </c>
      <c r="S13" s="13">
        <v>3349682.007</v>
      </c>
      <c r="T13" s="13">
        <v>4197562.771</v>
      </c>
      <c r="U13" s="13">
        <v>5188319.223</v>
      </c>
      <c r="V13" s="14">
        <v>6719490.59</v>
      </c>
      <c r="W13" s="14">
        <v>7750283.159</v>
      </c>
      <c r="X13" s="15">
        <v>7470063.087</v>
      </c>
      <c r="Y13" s="15">
        <v>8659977.872</v>
      </c>
      <c r="Z13" s="15">
        <v>9352830.279</v>
      </c>
      <c r="AA13" s="15">
        <v>10319513.278</v>
      </c>
      <c r="AB13" s="16">
        <v>12129136.8</v>
      </c>
      <c r="AC13" s="3">
        <v>12332909</v>
      </c>
      <c r="AD13" s="3"/>
    </row>
    <row r="14" spans="1:30" ht="15" customHeight="1">
      <c r="A14" s="11" t="s">
        <v>33</v>
      </c>
      <c r="B14" s="12"/>
      <c r="C14" s="12"/>
      <c r="D14" s="12"/>
      <c r="E14" s="12"/>
      <c r="F14" s="12"/>
      <c r="G14" s="12"/>
      <c r="H14" s="12"/>
      <c r="I14" s="12"/>
      <c r="J14" s="12">
        <v>18537</v>
      </c>
      <c r="K14" s="12"/>
      <c r="L14" s="12"/>
      <c r="M14" s="12"/>
      <c r="N14" s="13">
        <v>16468.2</v>
      </c>
      <c r="O14" s="12"/>
      <c r="P14" s="12"/>
      <c r="Q14" s="12"/>
      <c r="R14" s="12"/>
      <c r="S14" s="12"/>
      <c r="T14" s="12"/>
      <c r="U14" s="13">
        <v>1133.698</v>
      </c>
      <c r="V14" s="17"/>
      <c r="W14" s="18"/>
      <c r="X14" s="15">
        <v>569528.877</v>
      </c>
      <c r="Y14" s="15">
        <v>199201.515</v>
      </c>
      <c r="Z14" s="15">
        <v>188361.297</v>
      </c>
      <c r="AA14" s="15">
        <v>413360.428</v>
      </c>
      <c r="AB14" s="16">
        <v>269278.5</v>
      </c>
      <c r="AC14" s="3">
        <v>1398976.3</v>
      </c>
      <c r="AD14" s="3"/>
    </row>
    <row r="15" spans="1:30" ht="15" customHeight="1">
      <c r="A15" s="11" t="s">
        <v>10</v>
      </c>
      <c r="B15" s="12">
        <v>88</v>
      </c>
      <c r="C15" s="12"/>
      <c r="D15" s="12"/>
      <c r="E15" s="12"/>
      <c r="F15" s="12"/>
      <c r="G15" s="12"/>
      <c r="H15" s="12"/>
      <c r="I15" s="12"/>
      <c r="J15" s="12"/>
      <c r="K15" s="13">
        <v>45813.3</v>
      </c>
      <c r="L15" s="13">
        <v>41222.4</v>
      </c>
      <c r="M15" s="13">
        <v>20615.3</v>
      </c>
      <c r="N15" s="13">
        <v>26603.2</v>
      </c>
      <c r="O15" s="13">
        <v>19568.49</v>
      </c>
      <c r="P15" s="12">
        <v>46436.2</v>
      </c>
      <c r="Q15" s="12"/>
      <c r="R15" s="12"/>
      <c r="S15" s="12"/>
      <c r="T15" s="12"/>
      <c r="U15" s="12"/>
      <c r="V15" s="17"/>
      <c r="W15" s="17"/>
      <c r="X15" s="15"/>
      <c r="Y15" s="15"/>
      <c r="Z15" s="15"/>
      <c r="AA15" s="15"/>
      <c r="AB15" s="3"/>
      <c r="AC15" s="3"/>
      <c r="AD15" s="3"/>
    </row>
    <row r="16" spans="1:30" ht="15" customHeight="1">
      <c r="A16" s="11" t="s">
        <v>23</v>
      </c>
      <c r="B16" s="1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1321420.029</v>
      </c>
      <c r="R16" s="12">
        <v>1767360.273</v>
      </c>
      <c r="S16" s="12">
        <v>2738783.872</v>
      </c>
      <c r="T16" s="13">
        <v>4714585.508</v>
      </c>
      <c r="U16" s="13">
        <v>6232463.158</v>
      </c>
      <c r="V16" s="14">
        <v>7887406.176</v>
      </c>
      <c r="W16" s="14">
        <v>9168805.024</v>
      </c>
      <c r="X16" s="15">
        <v>9774081.549</v>
      </c>
      <c r="Y16" s="15">
        <v>11224756.739</v>
      </c>
      <c r="Z16" s="15">
        <v>12435784.019</v>
      </c>
      <c r="AA16" s="15">
        <v>14726924.914</v>
      </c>
      <c r="AB16" s="16">
        <v>15167511.5</v>
      </c>
      <c r="AC16" s="3">
        <v>14943626.9</v>
      </c>
      <c r="AD16" s="3"/>
    </row>
    <row r="17" spans="1:30" ht="15" customHeight="1">
      <c r="A17" s="11" t="s">
        <v>12</v>
      </c>
      <c r="B17" s="12">
        <v>12</v>
      </c>
      <c r="C17" s="12">
        <v>427</v>
      </c>
      <c r="D17" s="12"/>
      <c r="E17" s="12">
        <v>182</v>
      </c>
      <c r="F17" s="12"/>
      <c r="G17" s="12"/>
      <c r="H17" s="12"/>
      <c r="I17" s="12"/>
      <c r="J17" s="12">
        <v>22996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7"/>
      <c r="W17" s="17"/>
      <c r="X17" s="15"/>
      <c r="Y17" s="15">
        <v>55651.039</v>
      </c>
      <c r="Z17" s="15">
        <v>141959.919</v>
      </c>
      <c r="AA17" s="15">
        <v>408629.967</v>
      </c>
      <c r="AB17" s="16">
        <v>687089.8</v>
      </c>
      <c r="AC17" s="3">
        <v>993317.2</v>
      </c>
      <c r="AD17" s="3"/>
    </row>
    <row r="18" spans="1:30" ht="15" customHeight="1">
      <c r="A18" s="11" t="s">
        <v>13</v>
      </c>
      <c r="B18" s="12">
        <v>145</v>
      </c>
      <c r="C18" s="12">
        <v>40</v>
      </c>
      <c r="D18" s="12"/>
      <c r="E18" s="12">
        <v>1730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7"/>
      <c r="W18" s="14">
        <v>1491366.735</v>
      </c>
      <c r="X18" s="15">
        <v>76764.364</v>
      </c>
      <c r="Y18" s="15"/>
      <c r="Z18" s="15"/>
      <c r="AA18" s="15"/>
      <c r="AB18" s="3"/>
      <c r="AC18" s="3"/>
      <c r="AD18" s="3"/>
    </row>
    <row r="19" spans="1:30" ht="15" customHeight="1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Z19" s="10"/>
      <c r="AA19" s="10"/>
      <c r="AB19" s="3"/>
      <c r="AC19" s="3"/>
      <c r="AD19" s="3"/>
    </row>
    <row r="20" spans="1:30" ht="15" customHeight="1">
      <c r="A20" s="8" t="s">
        <v>19</v>
      </c>
      <c r="B20" s="9">
        <f aca="true" t="shared" si="2" ref="B20:W20">SUM(B21:B35)</f>
        <v>4162</v>
      </c>
      <c r="C20" s="9">
        <f t="shared" si="2"/>
        <v>6069</v>
      </c>
      <c r="D20" s="9">
        <f t="shared" si="2"/>
        <v>9111</v>
      </c>
      <c r="E20" s="9">
        <f t="shared" si="2"/>
        <v>23372</v>
      </c>
      <c r="F20" s="9">
        <f t="shared" si="2"/>
        <v>43046</v>
      </c>
      <c r="G20" s="9">
        <f t="shared" si="2"/>
        <v>54357</v>
      </c>
      <c r="H20" s="9">
        <f t="shared" si="2"/>
        <v>97955</v>
      </c>
      <c r="I20" s="9">
        <f t="shared" si="2"/>
        <v>219467</v>
      </c>
      <c r="J20" s="9">
        <f t="shared" si="2"/>
        <v>432472</v>
      </c>
      <c r="K20" s="9">
        <f t="shared" si="2"/>
        <v>475360.6</v>
      </c>
      <c r="L20" s="9">
        <f t="shared" si="2"/>
        <v>718236.8</v>
      </c>
      <c r="M20" s="9">
        <f t="shared" si="2"/>
        <v>1039077.4999999999</v>
      </c>
      <c r="N20" s="9">
        <f t="shared" si="2"/>
        <v>1349692.5999999999</v>
      </c>
      <c r="O20" s="9">
        <f t="shared" si="2"/>
        <v>1520962.6</v>
      </c>
      <c r="P20" s="9">
        <f t="shared" si="2"/>
        <v>2887935.1</v>
      </c>
      <c r="Q20" s="9">
        <f t="shared" si="2"/>
        <v>3676475.4420000003</v>
      </c>
      <c r="R20" s="9">
        <f t="shared" si="2"/>
        <v>4848172.381</v>
      </c>
      <c r="S20" s="9">
        <f t="shared" si="2"/>
        <v>6901825.11</v>
      </c>
      <c r="T20" s="9">
        <f t="shared" si="2"/>
        <v>9722187.873</v>
      </c>
      <c r="U20" s="9">
        <f t="shared" si="2"/>
        <v>12367730.158000004</v>
      </c>
      <c r="V20" s="9">
        <f t="shared" si="2"/>
        <v>15484145.839000002</v>
      </c>
      <c r="W20" s="9">
        <f t="shared" si="2"/>
        <v>19624196.255000003</v>
      </c>
      <c r="X20" s="20">
        <f>X21+X25+X28+X31+X34</f>
        <v>18849900.915</v>
      </c>
      <c r="Y20" s="20">
        <f>Y21+Y25+Y28+Y31+Y32+Y34</f>
        <v>21204707.566000003</v>
      </c>
      <c r="Z20" s="20">
        <f>Z21+Z25+Z28+Z31+Z32+Z34</f>
        <v>23395128.852</v>
      </c>
      <c r="AA20" s="20">
        <f>AA21+AA25+AA28+AA31+AA32+AA34</f>
        <v>28192351.756000005</v>
      </c>
      <c r="AB20" s="20">
        <f>AB21+AB25+AB28+AB31+AB32+AB34</f>
        <v>30850496</v>
      </c>
      <c r="AC20" s="20">
        <f>AC21+AC25+AC28+AC31+AC32+AC34</f>
        <v>32565800.7</v>
      </c>
      <c r="AD20" s="3" t="s">
        <v>34</v>
      </c>
    </row>
    <row r="21" spans="1:30" ht="15" customHeight="1">
      <c r="A21" s="21" t="s">
        <v>27</v>
      </c>
      <c r="B21" s="12">
        <v>2031</v>
      </c>
      <c r="C21" s="12">
        <v>2479</v>
      </c>
      <c r="D21" s="12">
        <v>4651</v>
      </c>
      <c r="E21" s="12">
        <v>12779</v>
      </c>
      <c r="F21" s="12">
        <v>10938</v>
      </c>
      <c r="G21" s="12">
        <v>16552</v>
      </c>
      <c r="H21" s="12">
        <v>36154</v>
      </c>
      <c r="I21" s="12">
        <v>105772</v>
      </c>
      <c r="J21" s="12">
        <v>180995</v>
      </c>
      <c r="K21" s="13">
        <v>232656.4</v>
      </c>
      <c r="L21" s="13">
        <v>323611</v>
      </c>
      <c r="M21" s="13">
        <v>374883.1</v>
      </c>
      <c r="N21" s="13">
        <v>720128.2</v>
      </c>
      <c r="O21" s="13">
        <v>755138.4</v>
      </c>
      <c r="P21" s="13">
        <v>945101.3</v>
      </c>
      <c r="Q21" s="13">
        <v>2460840.59</v>
      </c>
      <c r="R21" s="13">
        <v>3125001.059</v>
      </c>
      <c r="S21" s="13">
        <v>4275372.869</v>
      </c>
      <c r="T21" s="12">
        <v>4862866.582</v>
      </c>
      <c r="U21" s="12">
        <v>6079468.8610000005</v>
      </c>
      <c r="V21" s="12">
        <v>7387000.791</v>
      </c>
      <c r="W21" s="12">
        <v>3055352.26</v>
      </c>
      <c r="X21" s="15">
        <f aca="true" t="shared" si="3" ref="X21:AC21">+SUM(X22:X24)</f>
        <v>3585454.857</v>
      </c>
      <c r="Y21" s="15">
        <f t="shared" si="3"/>
        <v>4454649.943</v>
      </c>
      <c r="Z21" s="15">
        <f t="shared" si="3"/>
        <v>4460346.841</v>
      </c>
      <c r="AA21" s="15">
        <f t="shared" si="3"/>
        <v>5196205.678</v>
      </c>
      <c r="AB21" s="15">
        <f t="shared" si="3"/>
        <v>6403169</v>
      </c>
      <c r="AC21" s="15">
        <f t="shared" si="3"/>
        <v>6438109.3</v>
      </c>
      <c r="AD21" s="3"/>
    </row>
    <row r="22" spans="1:30" ht="15" customHeight="1">
      <c r="A22" s="22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2"/>
      <c r="X22" s="15">
        <v>3045384.384</v>
      </c>
      <c r="Y22" s="15">
        <v>3832468.125</v>
      </c>
      <c r="Z22" s="15">
        <v>3719218.15</v>
      </c>
      <c r="AA22" s="15">
        <v>4321364.076</v>
      </c>
      <c r="AB22" s="16">
        <v>5616609.2</v>
      </c>
      <c r="AC22" s="3">
        <v>5430098.1</v>
      </c>
      <c r="AD22" s="3"/>
    </row>
    <row r="23" spans="1:30" ht="15" customHeight="1">
      <c r="A23" s="22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15">
        <v>145343.886</v>
      </c>
      <c r="Y23" s="15">
        <v>162112.894</v>
      </c>
      <c r="Z23" s="15">
        <v>187333.409</v>
      </c>
      <c r="AA23" s="15">
        <v>202971.113</v>
      </c>
      <c r="AB23" s="16">
        <v>203268.8</v>
      </c>
      <c r="AC23" s="3">
        <v>240267.4</v>
      </c>
      <c r="AD23" s="3"/>
    </row>
    <row r="24" spans="1:30" ht="15" customHeight="1">
      <c r="A24" s="22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15">
        <v>394726.587</v>
      </c>
      <c r="Y24" s="15">
        <v>460068.924</v>
      </c>
      <c r="Z24" s="15">
        <v>553795.282</v>
      </c>
      <c r="AA24" s="15">
        <v>671870.489</v>
      </c>
      <c r="AB24" s="16">
        <v>583291</v>
      </c>
      <c r="AC24" s="3">
        <v>767743.8</v>
      </c>
      <c r="AD24" s="3"/>
    </row>
    <row r="25" spans="1:30" ht="15" customHeight="1">
      <c r="A25" s="21" t="s">
        <v>16</v>
      </c>
      <c r="B25" s="12">
        <v>602</v>
      </c>
      <c r="C25" s="12">
        <v>1772</v>
      </c>
      <c r="D25" s="12">
        <v>963</v>
      </c>
      <c r="E25" s="3">
        <v>573</v>
      </c>
      <c r="F25" s="12">
        <v>3272</v>
      </c>
      <c r="G25" s="12">
        <v>22292</v>
      </c>
      <c r="H25" s="12">
        <v>34145</v>
      </c>
      <c r="I25" s="12">
        <v>85851</v>
      </c>
      <c r="J25" s="12">
        <v>173923</v>
      </c>
      <c r="K25" s="13">
        <v>142992.4</v>
      </c>
      <c r="L25" s="13">
        <v>261266.4</v>
      </c>
      <c r="M25" s="13">
        <v>251869.1</v>
      </c>
      <c r="N25" s="13">
        <v>389472.2</v>
      </c>
      <c r="O25" s="13">
        <v>415538.4</v>
      </c>
      <c r="P25" s="13">
        <v>529789.3</v>
      </c>
      <c r="Q25" s="13">
        <v>503218.055</v>
      </c>
      <c r="R25" s="13">
        <v>372433.936</v>
      </c>
      <c r="S25" s="13">
        <v>654391.83</v>
      </c>
      <c r="T25" s="12">
        <v>680606.61</v>
      </c>
      <c r="U25" s="12">
        <v>519797.468</v>
      </c>
      <c r="V25" s="12">
        <v>551079.572</v>
      </c>
      <c r="W25" s="12">
        <v>772323.201</v>
      </c>
      <c r="X25" s="15">
        <f aca="true" t="shared" si="4" ref="X25:AC25">+SUM(X26:X27)</f>
        <v>593049.518</v>
      </c>
      <c r="Y25" s="15">
        <f t="shared" si="4"/>
        <v>869435.3589999999</v>
      </c>
      <c r="Z25" s="15">
        <f t="shared" si="4"/>
        <v>1148510.746</v>
      </c>
      <c r="AA25" s="15">
        <f t="shared" si="4"/>
        <v>3062639.993</v>
      </c>
      <c r="AB25" s="15">
        <f t="shared" si="4"/>
        <v>2246276.2</v>
      </c>
      <c r="AC25" s="15">
        <f t="shared" si="4"/>
        <v>1910632.1</v>
      </c>
      <c r="AD25" s="3"/>
    </row>
    <row r="26" spans="1:30" ht="15" customHeight="1">
      <c r="A26" s="23" t="s">
        <v>31</v>
      </c>
      <c r="B26" s="12"/>
      <c r="C26" s="12"/>
      <c r="D26" s="12"/>
      <c r="E26" s="3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2"/>
      <c r="X26" s="15">
        <v>56999.658</v>
      </c>
      <c r="Y26" s="15">
        <v>149858.823</v>
      </c>
      <c r="Z26" s="15">
        <v>194795.454</v>
      </c>
      <c r="AA26" s="15">
        <v>324652.17</v>
      </c>
      <c r="AB26" s="16">
        <v>247456.7</v>
      </c>
      <c r="AC26" s="3">
        <v>416716.5</v>
      </c>
      <c r="AD26" s="3"/>
    </row>
    <row r="27" spans="1:30" ht="15" customHeight="1">
      <c r="A27" s="23" t="s">
        <v>28</v>
      </c>
      <c r="B27" s="12"/>
      <c r="C27" s="12"/>
      <c r="D27" s="12"/>
      <c r="E27" s="3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2"/>
      <c r="X27" s="15">
        <v>536049.86</v>
      </c>
      <c r="Y27" s="15">
        <v>719576.536</v>
      </c>
      <c r="Z27" s="15">
        <v>953715.292</v>
      </c>
      <c r="AA27" s="15">
        <v>2737987.823</v>
      </c>
      <c r="AB27" s="16">
        <v>1998819.5</v>
      </c>
      <c r="AC27" s="3">
        <v>1493915.6</v>
      </c>
      <c r="AD27" s="3"/>
    </row>
    <row r="28" spans="1:30" ht="15" customHeight="1">
      <c r="A28" s="21" t="s">
        <v>17</v>
      </c>
      <c r="B28" s="12">
        <v>859</v>
      </c>
      <c r="C28" s="12">
        <v>1467</v>
      </c>
      <c r="D28" s="12">
        <v>2229</v>
      </c>
      <c r="E28" s="12">
        <v>6299</v>
      </c>
      <c r="F28" s="12">
        <v>10367</v>
      </c>
      <c r="G28" s="12">
        <v>14429</v>
      </c>
      <c r="H28" s="12">
        <v>17368</v>
      </c>
      <c r="I28" s="12">
        <v>27767</v>
      </c>
      <c r="J28" s="12">
        <v>77554</v>
      </c>
      <c r="K28" s="13">
        <v>89756.4</v>
      </c>
      <c r="L28" s="13">
        <v>132314.4</v>
      </c>
      <c r="M28" s="13">
        <v>404845.2</v>
      </c>
      <c r="N28" s="13">
        <v>240092.2</v>
      </c>
      <c r="O28" s="13">
        <v>346524.4</v>
      </c>
      <c r="P28" s="12">
        <v>1390045.1</v>
      </c>
      <c r="Q28" s="12">
        <v>629650.677</v>
      </c>
      <c r="R28" s="13">
        <v>1284446.25</v>
      </c>
      <c r="S28" s="13">
        <v>1946063.565</v>
      </c>
      <c r="T28" s="12">
        <v>4066978.959</v>
      </c>
      <c r="U28" s="12">
        <v>5451189.363</v>
      </c>
      <c r="V28" s="12">
        <v>6834273.244</v>
      </c>
      <c r="W28" s="12">
        <v>13709678.100000001</v>
      </c>
      <c r="X28" s="15">
        <f aca="true" t="shared" si="5" ref="X28:AC28">+SUM(X29:X30)</f>
        <v>14462321.308</v>
      </c>
      <c r="Y28" s="15">
        <f t="shared" si="5"/>
        <v>15272158.887</v>
      </c>
      <c r="Z28" s="15">
        <f t="shared" si="5"/>
        <v>17171220.028</v>
      </c>
      <c r="AA28" s="15">
        <f t="shared" si="5"/>
        <v>18739252.949</v>
      </c>
      <c r="AB28" s="15">
        <f t="shared" si="5"/>
        <v>20512621.4</v>
      </c>
      <c r="AC28" s="15">
        <f t="shared" si="5"/>
        <v>22312432.2</v>
      </c>
      <c r="AD28" s="3"/>
    </row>
    <row r="29" spans="1:30" ht="15" customHeight="1">
      <c r="A29" s="22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2"/>
      <c r="Q29" s="12"/>
      <c r="R29" s="13"/>
      <c r="S29" s="13"/>
      <c r="T29" s="12"/>
      <c r="U29" s="12"/>
      <c r="V29" s="12"/>
      <c r="W29" s="12"/>
      <c r="X29" s="15">
        <v>10591609.903</v>
      </c>
      <c r="Y29" s="15">
        <v>11105277.628</v>
      </c>
      <c r="Z29" s="15">
        <v>12908780.119</v>
      </c>
      <c r="AA29" s="15">
        <v>13970700.369</v>
      </c>
      <c r="AB29" s="16">
        <v>15175563.6</v>
      </c>
      <c r="AC29" s="3">
        <v>16610773.1</v>
      </c>
      <c r="AD29" s="3"/>
    </row>
    <row r="30" spans="1:30" ht="15" customHeight="1">
      <c r="A30" s="22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2"/>
      <c r="Q30" s="12"/>
      <c r="R30" s="13"/>
      <c r="S30" s="13"/>
      <c r="T30" s="12"/>
      <c r="U30" s="12"/>
      <c r="V30" s="12"/>
      <c r="W30" s="12"/>
      <c r="X30" s="15">
        <v>3870711.405</v>
      </c>
      <c r="Y30" s="15">
        <v>4166881.259</v>
      </c>
      <c r="Z30" s="15">
        <v>4262439.909</v>
      </c>
      <c r="AA30" s="15">
        <v>4768552.58</v>
      </c>
      <c r="AB30" s="16">
        <v>5337057.8</v>
      </c>
      <c r="AC30" s="3">
        <v>5701659.1</v>
      </c>
      <c r="AD30" s="3"/>
    </row>
    <row r="31" spans="1:30" ht="15" customHeight="1">
      <c r="A31" s="21" t="s">
        <v>14</v>
      </c>
      <c r="B31" s="12">
        <v>416</v>
      </c>
      <c r="C31" s="12">
        <v>61</v>
      </c>
      <c r="D31" s="12"/>
      <c r="E31" s="12">
        <v>53</v>
      </c>
      <c r="F31" s="12"/>
      <c r="G31" s="12">
        <v>8</v>
      </c>
      <c r="H31" s="12"/>
      <c r="I31" s="12"/>
      <c r="J31" s="12"/>
      <c r="K31" s="12"/>
      <c r="L31" s="12"/>
      <c r="M31" s="12"/>
      <c r="N31" s="12"/>
      <c r="O31" s="13">
        <v>3761.4</v>
      </c>
      <c r="P31" s="12">
        <v>22999.4</v>
      </c>
      <c r="Q31" s="12">
        <v>79393.489</v>
      </c>
      <c r="R31" s="12">
        <v>60281.342</v>
      </c>
      <c r="S31" s="12">
        <v>25937.183</v>
      </c>
      <c r="T31" s="13">
        <v>21432.047</v>
      </c>
      <c r="U31" s="13">
        <v>35535.834</v>
      </c>
      <c r="V31" s="13">
        <v>23438.964</v>
      </c>
      <c r="W31" s="13">
        <v>24756.852</v>
      </c>
      <c r="X31" s="15">
        <v>25735.954</v>
      </c>
      <c r="Y31" s="15">
        <v>33330.782</v>
      </c>
      <c r="Z31" s="15">
        <v>64339.88</v>
      </c>
      <c r="AA31" s="15">
        <v>138659.348</v>
      </c>
      <c r="AB31" s="16">
        <v>197111.6</v>
      </c>
      <c r="AC31" s="3">
        <v>234502.4</v>
      </c>
      <c r="AD31" s="3"/>
    </row>
    <row r="32" spans="1:30" ht="15" customHeight="1">
      <c r="A32" s="21" t="s">
        <v>13</v>
      </c>
      <c r="B32" s="12">
        <v>254</v>
      </c>
      <c r="C32" s="12">
        <v>93</v>
      </c>
      <c r="D32" s="12"/>
      <c r="E32" s="12">
        <v>3668</v>
      </c>
      <c r="F32" s="12">
        <v>18469</v>
      </c>
      <c r="G32" s="12">
        <v>1076</v>
      </c>
      <c r="H32" s="12">
        <v>10288</v>
      </c>
      <c r="I32" s="12">
        <v>77</v>
      </c>
      <c r="J32" s="12"/>
      <c r="K32" s="13">
        <v>9955.4</v>
      </c>
      <c r="L32" s="13">
        <v>1045</v>
      </c>
      <c r="M32" s="13">
        <v>7480.1</v>
      </c>
      <c r="N32" s="12"/>
      <c r="O32" s="12"/>
      <c r="P32" s="12"/>
      <c r="Q32" s="12">
        <v>3372.631</v>
      </c>
      <c r="R32" s="12">
        <v>6009.794</v>
      </c>
      <c r="S32" s="12">
        <v>59.663</v>
      </c>
      <c r="T32" s="13">
        <v>63303.893</v>
      </c>
      <c r="U32" s="12"/>
      <c r="V32" s="13">
        <v>351596.239</v>
      </c>
      <c r="W32" s="13">
        <v>1269779.44</v>
      </c>
      <c r="X32" s="15"/>
      <c r="Y32" s="15">
        <v>251702.289</v>
      </c>
      <c r="Z32" s="15">
        <v>349129.967</v>
      </c>
      <c r="AA32" s="15">
        <v>637825.92</v>
      </c>
      <c r="AB32" s="16">
        <v>970618.7</v>
      </c>
      <c r="AC32" s="3">
        <v>991837.7</v>
      </c>
      <c r="AD32" s="3"/>
    </row>
    <row r="33" spans="1:30" ht="15" customHeight="1">
      <c r="A33" s="21" t="s">
        <v>10</v>
      </c>
      <c r="B33" s="12"/>
      <c r="C33" s="12">
        <v>197</v>
      </c>
      <c r="D33" s="12">
        <v>1268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5"/>
      <c r="Y33" s="15"/>
      <c r="Z33" s="15"/>
      <c r="AA33" s="15"/>
      <c r="AB33" s="3"/>
      <c r="AC33" s="3"/>
      <c r="AD33" s="3"/>
    </row>
    <row r="34" spans="1:30" ht="15" customHeight="1">
      <c r="A34" s="21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v>279324.276</v>
      </c>
      <c r="V34" s="13">
        <v>336361.286</v>
      </c>
      <c r="W34" s="13">
        <v>365763.204</v>
      </c>
      <c r="X34" s="24">
        <v>183339.278</v>
      </c>
      <c r="Y34" s="24">
        <v>323430.306</v>
      </c>
      <c r="Z34" s="24">
        <v>201581.39</v>
      </c>
      <c r="AA34" s="24">
        <v>417767.868</v>
      </c>
      <c r="AB34" s="16">
        <v>520699.1</v>
      </c>
      <c r="AC34" s="3">
        <v>678287</v>
      </c>
      <c r="AD34" s="3"/>
    </row>
    <row r="35" spans="1:30" ht="15" customHeight="1">
      <c r="A35" s="25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>
        <v>26999.782</v>
      </c>
      <c r="U35" s="27">
        <v>2414.356</v>
      </c>
      <c r="V35" s="27">
        <v>395.743</v>
      </c>
      <c r="W35" s="27">
        <v>426543.198</v>
      </c>
      <c r="X35" s="28"/>
      <c r="Y35" s="28"/>
      <c r="Z35" s="28"/>
      <c r="AA35" s="28"/>
      <c r="AB35" s="28"/>
      <c r="AC35" s="28"/>
      <c r="AD35" s="3"/>
    </row>
    <row r="36" spans="1:23" s="2" customFormat="1" ht="15" customHeight="1">
      <c r="A36" s="29" t="s">
        <v>38</v>
      </c>
      <c r="N36" s="30"/>
      <c r="O36" s="30"/>
      <c r="P36" s="30"/>
      <c r="Q36" s="30"/>
      <c r="R36" s="30"/>
      <c r="S36" s="30"/>
      <c r="T36" s="30"/>
      <c r="U36" s="30"/>
      <c r="V36" s="1"/>
      <c r="W36" s="1"/>
    </row>
    <row r="37" spans="1:29" s="2" customFormat="1" ht="15" customHeight="1">
      <c r="A37" s="29" t="s">
        <v>39</v>
      </c>
      <c r="N37" s="30"/>
      <c r="O37" s="30"/>
      <c r="P37" s="30"/>
      <c r="Q37" s="30"/>
      <c r="R37" s="30"/>
      <c r="S37" s="30"/>
      <c r="T37" s="30"/>
      <c r="U37" s="30"/>
      <c r="V37" s="1"/>
      <c r="W37" s="1"/>
      <c r="AC37" s="2" t="s">
        <v>34</v>
      </c>
    </row>
    <row r="38" spans="1:23" s="2" customFormat="1" ht="15" customHeight="1">
      <c r="A38" s="29" t="s">
        <v>32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U38" s="30"/>
      <c r="V38" s="1"/>
      <c r="W38" s="1"/>
    </row>
    <row r="39" spans="1:22" ht="15" customHeight="1">
      <c r="A39" s="32" t="s">
        <v>40</v>
      </c>
      <c r="V39" s="2"/>
    </row>
    <row r="40" ht="15" customHeight="1">
      <c r="V40" s="2"/>
    </row>
    <row r="41" ht="15" customHeight="1">
      <c r="V41" s="2"/>
    </row>
    <row r="42" ht="15" customHeight="1">
      <c r="V42" s="2"/>
    </row>
    <row r="43" spans="1:29" ht="15" customHeight="1">
      <c r="A43" s="54" t="s">
        <v>36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29" ht="15" customHeight="1">
      <c r="A44" s="55" t="s">
        <v>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1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9" ht="15" customHeight="1">
      <c r="A46" s="4" t="s">
        <v>1</v>
      </c>
      <c r="B46" s="5">
        <v>1980</v>
      </c>
      <c r="C46" s="5">
        <v>1981</v>
      </c>
      <c r="D46" s="5">
        <v>1982</v>
      </c>
      <c r="E46" s="5">
        <v>1983</v>
      </c>
      <c r="F46" s="5">
        <v>1984</v>
      </c>
      <c r="G46" s="5">
        <v>1985</v>
      </c>
      <c r="H46" s="5">
        <v>1986</v>
      </c>
      <c r="I46" s="5">
        <v>1987</v>
      </c>
      <c r="J46" s="5">
        <v>1988</v>
      </c>
      <c r="K46" s="5">
        <v>1989</v>
      </c>
      <c r="L46" s="5">
        <v>1990</v>
      </c>
      <c r="M46" s="5">
        <v>1991</v>
      </c>
      <c r="N46" s="5">
        <v>1992</v>
      </c>
      <c r="O46" s="5">
        <v>1993</v>
      </c>
      <c r="P46" s="5">
        <v>1994</v>
      </c>
      <c r="Q46" s="5">
        <v>1995</v>
      </c>
      <c r="R46" s="5">
        <v>1996</v>
      </c>
      <c r="S46" s="5">
        <v>1997</v>
      </c>
      <c r="T46" s="6">
        <v>1998</v>
      </c>
      <c r="U46" s="5">
        <v>1999</v>
      </c>
      <c r="V46" s="6">
        <v>2000</v>
      </c>
      <c r="W46" s="5">
        <v>2001</v>
      </c>
      <c r="X46" s="6">
        <v>2002</v>
      </c>
      <c r="Y46" s="6">
        <v>2003</v>
      </c>
      <c r="Z46" s="6">
        <v>2004</v>
      </c>
      <c r="AA46" s="6">
        <v>2005</v>
      </c>
      <c r="AB46" s="5">
        <v>2006</v>
      </c>
      <c r="AC46" s="5">
        <v>2007</v>
      </c>
    </row>
    <row r="47" spans="1:22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9" s="34" customFormat="1" ht="15" customHeight="1">
      <c r="A48" s="8" t="s">
        <v>18</v>
      </c>
      <c r="B48" s="33">
        <f>SUM(B49:B59)</f>
        <v>100</v>
      </c>
      <c r="C48" s="33">
        <f aca="true" t="shared" si="6" ref="C48:AC48">SUM(C49:C59)</f>
        <v>100</v>
      </c>
      <c r="D48" s="33">
        <f t="shared" si="6"/>
        <v>100</v>
      </c>
      <c r="E48" s="33">
        <f t="shared" si="6"/>
        <v>100</v>
      </c>
      <c r="F48" s="33">
        <f t="shared" si="6"/>
        <v>100</v>
      </c>
      <c r="G48" s="33">
        <f t="shared" si="6"/>
        <v>100</v>
      </c>
      <c r="H48" s="33">
        <f t="shared" si="6"/>
        <v>100</v>
      </c>
      <c r="I48" s="33">
        <f t="shared" si="6"/>
        <v>100</v>
      </c>
      <c r="J48" s="33">
        <f t="shared" si="6"/>
        <v>100</v>
      </c>
      <c r="K48" s="33">
        <f t="shared" si="6"/>
        <v>100</v>
      </c>
      <c r="L48" s="33">
        <f t="shared" si="6"/>
        <v>100</v>
      </c>
      <c r="M48" s="33">
        <f t="shared" si="6"/>
        <v>99.99999999999999</v>
      </c>
      <c r="N48" s="33">
        <f t="shared" si="6"/>
        <v>100.00000000000001</v>
      </c>
      <c r="O48" s="33">
        <f t="shared" si="6"/>
        <v>100.00000000000001</v>
      </c>
      <c r="P48" s="33">
        <f t="shared" si="6"/>
        <v>99.99999999999999</v>
      </c>
      <c r="Q48" s="33">
        <f t="shared" si="6"/>
        <v>100</v>
      </c>
      <c r="R48" s="33">
        <f t="shared" si="6"/>
        <v>100</v>
      </c>
      <c r="S48" s="33">
        <f t="shared" si="6"/>
        <v>100</v>
      </c>
      <c r="T48" s="33">
        <f t="shared" si="6"/>
        <v>100</v>
      </c>
      <c r="U48" s="33">
        <f t="shared" si="6"/>
        <v>100</v>
      </c>
      <c r="V48" s="33">
        <f t="shared" si="6"/>
        <v>100</v>
      </c>
      <c r="W48" s="33">
        <f t="shared" si="6"/>
        <v>100</v>
      </c>
      <c r="X48" s="33">
        <f t="shared" si="6"/>
        <v>100.00000000000003</v>
      </c>
      <c r="Y48" s="33">
        <f t="shared" si="6"/>
        <v>99.99999999999997</v>
      </c>
      <c r="Z48" s="33">
        <f t="shared" si="6"/>
        <v>100</v>
      </c>
      <c r="AA48" s="33">
        <f t="shared" si="6"/>
        <v>100.00000000000001</v>
      </c>
      <c r="AB48" s="33">
        <f t="shared" si="6"/>
        <v>100</v>
      </c>
      <c r="AC48" s="33">
        <f t="shared" si="6"/>
        <v>100</v>
      </c>
    </row>
    <row r="49" spans="1:29" ht="15" customHeight="1">
      <c r="A49" s="21" t="s">
        <v>4</v>
      </c>
      <c r="B49" s="35">
        <f aca="true" t="shared" si="7" ref="B49:Z59">B8/B$7*100</f>
        <v>14.560307544449783</v>
      </c>
      <c r="C49" s="35">
        <f t="shared" si="7"/>
        <v>13.428900972153567</v>
      </c>
      <c r="D49" s="35">
        <f t="shared" si="7"/>
        <v>11.842827351553067</v>
      </c>
      <c r="E49" s="35">
        <f t="shared" si="7"/>
        <v>6.976845026450438</v>
      </c>
      <c r="F49" s="35">
        <f t="shared" si="7"/>
        <v>0.9594387399526089</v>
      </c>
      <c r="G49" s="35">
        <f t="shared" si="7"/>
        <v>0.7413948525488897</v>
      </c>
      <c r="H49" s="35">
        <f t="shared" si="7"/>
        <v>1.1944260119442602</v>
      </c>
      <c r="I49" s="35">
        <f t="shared" si="7"/>
        <v>0.8748467878997754</v>
      </c>
      <c r="J49" s="35">
        <f t="shared" si="7"/>
        <v>0.9297711759374017</v>
      </c>
      <c r="K49" s="35">
        <f t="shared" si="7"/>
        <v>1.3966864747787366</v>
      </c>
      <c r="L49" s="35">
        <f t="shared" si="7"/>
        <v>1.128804940567076</v>
      </c>
      <c r="M49" s="35">
        <f t="shared" si="7"/>
        <v>0.9357531079250584</v>
      </c>
      <c r="N49" s="35">
        <f t="shared" si="7"/>
        <v>1.3727792535870762</v>
      </c>
      <c r="O49" s="35">
        <f t="shared" si="7"/>
        <v>0.799722970238841</v>
      </c>
      <c r="P49" s="35">
        <f t="shared" si="7"/>
        <v>0.44833412824954466</v>
      </c>
      <c r="Q49" s="35">
        <f t="shared" si="7"/>
        <v>0.4545687918673714</v>
      </c>
      <c r="R49" s="35">
        <f t="shared" si="7"/>
        <v>0.49348437142544743</v>
      </c>
      <c r="S49" s="35">
        <f t="shared" si="7"/>
        <v>0.4728277155663829</v>
      </c>
      <c r="T49" s="35">
        <f t="shared" si="7"/>
        <v>0.6885394303673729</v>
      </c>
      <c r="U49" s="35">
        <f t="shared" si="7"/>
        <v>0.47264230574506827</v>
      </c>
      <c r="V49" s="35">
        <f t="shared" si="7"/>
        <v>0.5878500302595865</v>
      </c>
      <c r="W49" s="35">
        <f t="shared" si="7"/>
        <v>0.576366861247536</v>
      </c>
      <c r="X49" s="35">
        <f t="shared" si="7"/>
        <v>0.5454668937712026</v>
      </c>
      <c r="Y49" s="35">
        <f t="shared" si="7"/>
        <v>0.4115384177234448</v>
      </c>
      <c r="Z49" s="35">
        <f t="shared" si="7"/>
        <v>0.49018260906135747</v>
      </c>
      <c r="AA49" s="35">
        <f>AA8/AA$7*100</f>
        <v>3.1622353669387158</v>
      </c>
      <c r="AB49" s="35">
        <f>AB8/AB$7*100</f>
        <v>3.8175188496159023</v>
      </c>
      <c r="AC49" s="35">
        <f>AC8/AC$7*100</f>
        <v>4.065727762069121</v>
      </c>
    </row>
    <row r="50" spans="1:29" ht="15" customHeight="1">
      <c r="A50" s="21" t="s">
        <v>5</v>
      </c>
      <c r="B50" s="35">
        <f t="shared" si="7"/>
        <v>9.298414223930802</v>
      </c>
      <c r="C50" s="35">
        <f t="shared" si="7"/>
        <v>5.865875762069534</v>
      </c>
      <c r="D50" s="35">
        <f t="shared" si="7"/>
        <v>5.367138623641752</v>
      </c>
      <c r="E50" s="35">
        <f t="shared" si="7"/>
        <v>1.6824212991067555</v>
      </c>
      <c r="F50" s="35">
        <f t="shared" si="7"/>
        <v>2.824885006736979</v>
      </c>
      <c r="G50" s="35">
        <f t="shared" si="7"/>
        <v>1.8838420074691393</v>
      </c>
      <c r="H50" s="35">
        <f t="shared" si="7"/>
        <v>2.5858812720126587</v>
      </c>
      <c r="I50" s="35">
        <f t="shared" si="7"/>
        <v>3.0031849890871976</v>
      </c>
      <c r="J50" s="35">
        <f t="shared" si="7"/>
        <v>3.0949980576777225</v>
      </c>
      <c r="K50" s="35">
        <f t="shared" si="7"/>
        <v>4.582056408521695</v>
      </c>
      <c r="L50" s="35">
        <f t="shared" si="7"/>
        <v>5.415554022603526</v>
      </c>
      <c r="M50" s="35">
        <f t="shared" si="7"/>
        <v>5.819508169506124</v>
      </c>
      <c r="N50" s="35">
        <f t="shared" si="7"/>
        <v>6.940046941059025</v>
      </c>
      <c r="O50" s="35">
        <f t="shared" si="7"/>
        <v>6.266588586307041</v>
      </c>
      <c r="P50" s="35">
        <f t="shared" si="7"/>
        <v>3.963104576369678</v>
      </c>
      <c r="Q50" s="35">
        <f t="shared" si="7"/>
        <v>3.0233931588437906</v>
      </c>
      <c r="R50" s="35">
        <f t="shared" si="7"/>
        <v>2.925331998420953</v>
      </c>
      <c r="S50" s="35">
        <f t="shared" si="7"/>
        <v>2.7428601707932874</v>
      </c>
      <c r="T50" s="35">
        <f t="shared" si="7"/>
        <v>3.157207369469232</v>
      </c>
      <c r="U50" s="35">
        <f t="shared" si="7"/>
        <v>2.3337261248576886</v>
      </c>
      <c r="V50" s="35">
        <f t="shared" si="7"/>
        <v>2.276779214466297</v>
      </c>
      <c r="W50" s="35">
        <f t="shared" si="7"/>
        <v>2.9840908712416465</v>
      </c>
      <c r="X50" s="35">
        <f t="shared" si="7"/>
        <v>2.869511433715672</v>
      </c>
      <c r="Y50" s="35">
        <f t="shared" si="7"/>
        <v>2.8431485608727303</v>
      </c>
      <c r="Z50" s="35">
        <f t="shared" si="7"/>
        <v>3.2603655907404536</v>
      </c>
      <c r="AA50" s="35">
        <f aca="true" t="shared" si="8" ref="AA50:AC59">AA9/AA$7*100</f>
        <v>2.9865290142771017</v>
      </c>
      <c r="AB50" s="35">
        <f t="shared" si="8"/>
        <v>2.9909214425596264</v>
      </c>
      <c r="AC50" s="35">
        <f t="shared" si="8"/>
        <v>3.287998995830003</v>
      </c>
    </row>
    <row r="51" spans="1:29" ht="15" customHeight="1">
      <c r="A51" s="21" t="s">
        <v>6</v>
      </c>
      <c r="B51" s="35">
        <f t="shared" si="7"/>
        <v>2.3546371936568957</v>
      </c>
      <c r="C51" s="35">
        <f t="shared" si="7"/>
        <v>3.1306640303180098</v>
      </c>
      <c r="D51" s="35">
        <f t="shared" si="7"/>
        <v>10.887937657776314</v>
      </c>
      <c r="E51" s="35">
        <f t="shared" si="7"/>
        <v>19.36952562657185</v>
      </c>
      <c r="F51" s="35">
        <f t="shared" si="7"/>
        <v>17.307066858709288</v>
      </c>
      <c r="G51" s="35">
        <f t="shared" si="7"/>
        <v>27.65421196901963</v>
      </c>
      <c r="H51" s="35">
        <f t="shared" si="7"/>
        <v>34.89459445663825</v>
      </c>
      <c r="I51" s="35">
        <f t="shared" si="7"/>
        <v>27.88391876683055</v>
      </c>
      <c r="J51" s="35">
        <f t="shared" si="7"/>
        <v>11.781109528478144</v>
      </c>
      <c r="K51" s="35">
        <f t="shared" si="7"/>
        <v>5.355784490433372</v>
      </c>
      <c r="L51" s="35">
        <f t="shared" si="7"/>
        <v>5.379063260743417</v>
      </c>
      <c r="M51" s="35">
        <f t="shared" si="7"/>
        <v>6.583753377394852</v>
      </c>
      <c r="N51" s="35">
        <f t="shared" si="7"/>
        <v>3.7465716267541223</v>
      </c>
      <c r="O51" s="35">
        <f t="shared" si="7"/>
        <v>4.872932012399987</v>
      </c>
      <c r="P51" s="35">
        <f t="shared" si="7"/>
        <v>2.5644410190061726</v>
      </c>
      <c r="Q51" s="35">
        <f t="shared" si="7"/>
        <v>5.662637634449892</v>
      </c>
      <c r="R51" s="35">
        <f t="shared" si="7"/>
        <v>4.363909270824254</v>
      </c>
      <c r="S51" s="35">
        <f t="shared" si="7"/>
        <v>3.1155714404939476</v>
      </c>
      <c r="T51" s="35">
        <f t="shared" si="7"/>
        <v>3.9852171348797802</v>
      </c>
      <c r="U51" s="35">
        <f t="shared" si="7"/>
        <v>4.322310508781739</v>
      </c>
      <c r="V51" s="35">
        <f t="shared" si="7"/>
        <v>2.4427806023843797</v>
      </c>
      <c r="W51" s="35">
        <f t="shared" si="7"/>
        <v>2.0022688618387954</v>
      </c>
      <c r="X51" s="35">
        <f t="shared" si="7"/>
        <v>1.049312083346832</v>
      </c>
      <c r="Y51" s="35">
        <f t="shared" si="7"/>
        <v>1.358690711028502</v>
      </c>
      <c r="Z51" s="35">
        <f t="shared" si="7"/>
        <v>0.750070030005407</v>
      </c>
      <c r="AA51" s="35">
        <f t="shared" si="8"/>
        <v>1.1887406694571891</v>
      </c>
      <c r="AB51" s="35">
        <f t="shared" si="8"/>
        <v>0.9168756962610908</v>
      </c>
      <c r="AC51" s="35">
        <f t="shared" si="8"/>
        <v>0.5811065471514723</v>
      </c>
    </row>
    <row r="52" spans="1:29" ht="15" customHeight="1">
      <c r="A52" s="21" t="s">
        <v>7</v>
      </c>
      <c r="B52" s="35">
        <f t="shared" si="7"/>
        <v>10.908217203267661</v>
      </c>
      <c r="C52" s="35">
        <f t="shared" si="7"/>
        <v>8.106772120612952</v>
      </c>
      <c r="D52" s="35">
        <f t="shared" si="7"/>
        <v>6.552518933157721</v>
      </c>
      <c r="E52" s="35">
        <f t="shared" si="7"/>
        <v>5.888474546873645</v>
      </c>
      <c r="F52" s="35">
        <f t="shared" si="7"/>
        <v>24.891976025646983</v>
      </c>
      <c r="G52" s="35">
        <f t="shared" si="7"/>
        <v>7.700940081314274</v>
      </c>
      <c r="H52" s="35">
        <f t="shared" si="7"/>
        <v>1.7181358787198202</v>
      </c>
      <c r="I52" s="35">
        <f t="shared" si="7"/>
        <v>5.910683610747857</v>
      </c>
      <c r="J52" s="35">
        <f t="shared" si="7"/>
        <v>1.0877004754065003</v>
      </c>
      <c r="K52" s="35">
        <f t="shared" si="7"/>
        <v>1.3390460467081007</v>
      </c>
      <c r="L52" s="35">
        <f t="shared" si="7"/>
        <v>8.109639862675888</v>
      </c>
      <c r="M52" s="35">
        <f t="shared" si="7"/>
        <v>9.688613217012204</v>
      </c>
      <c r="N52" s="35">
        <f t="shared" si="7"/>
        <v>12.656007745763741</v>
      </c>
      <c r="O52" s="35">
        <f t="shared" si="7"/>
        <v>11.11286051453693</v>
      </c>
      <c r="P52" s="35">
        <f t="shared" si="7"/>
        <v>43.005761139947936</v>
      </c>
      <c r="Q52" s="35">
        <f t="shared" si="7"/>
        <v>7.197249979617844</v>
      </c>
      <c r="R52" s="35">
        <f t="shared" si="7"/>
        <v>4.555227612481215</v>
      </c>
      <c r="S52" s="35">
        <f t="shared" si="7"/>
        <v>5.370632029822616</v>
      </c>
      <c r="T52" s="35">
        <f t="shared" si="7"/>
        <v>0.45806020806979325</v>
      </c>
      <c r="U52" s="35">
        <f t="shared" si="7"/>
        <v>0.46145092258059783</v>
      </c>
      <c r="V52" s="35">
        <f t="shared" si="7"/>
        <v>0.35749096899215793</v>
      </c>
      <c r="W52" s="35">
        <f t="shared" si="7"/>
        <v>0.6221076288354721</v>
      </c>
      <c r="X52" s="35">
        <f t="shared" si="7"/>
        <v>0.6255326462017108</v>
      </c>
      <c r="Y52" s="35">
        <f t="shared" si="7"/>
        <v>0.40965975470128296</v>
      </c>
      <c r="Z52" s="35">
        <f t="shared" si="7"/>
        <v>0.9543291828500163</v>
      </c>
      <c r="AA52" s="35">
        <f t="shared" si="8"/>
        <v>0.9055928970014514</v>
      </c>
      <c r="AB52" s="35">
        <f t="shared" si="8"/>
        <v>0.6942549643286123</v>
      </c>
      <c r="AC52" s="35">
        <f t="shared" si="8"/>
        <v>0.9609138828881919</v>
      </c>
    </row>
    <row r="53" spans="1:29" ht="15" customHeight="1">
      <c r="A53" s="21" t="s">
        <v>8</v>
      </c>
      <c r="B53" s="35">
        <f t="shared" si="7"/>
        <v>0</v>
      </c>
      <c r="C53" s="35">
        <f t="shared" si="7"/>
        <v>0</v>
      </c>
      <c r="D53" s="35">
        <f t="shared" si="7"/>
        <v>0</v>
      </c>
      <c r="E53" s="35">
        <f t="shared" si="7"/>
        <v>0</v>
      </c>
      <c r="F53" s="35">
        <f t="shared" si="7"/>
        <v>0</v>
      </c>
      <c r="G53" s="35">
        <f t="shared" si="7"/>
        <v>0</v>
      </c>
      <c r="H53" s="35">
        <f t="shared" si="7"/>
        <v>0</v>
      </c>
      <c r="I53" s="35">
        <f t="shared" si="7"/>
        <v>0</v>
      </c>
      <c r="J53" s="35">
        <f t="shared" si="7"/>
        <v>0</v>
      </c>
      <c r="K53" s="35">
        <f t="shared" si="7"/>
        <v>0</v>
      </c>
      <c r="L53" s="35">
        <f t="shared" si="7"/>
        <v>0</v>
      </c>
      <c r="M53" s="35">
        <f t="shared" si="7"/>
        <v>0</v>
      </c>
      <c r="N53" s="35">
        <f t="shared" si="7"/>
        <v>0</v>
      </c>
      <c r="O53" s="35">
        <f t="shared" si="7"/>
        <v>0</v>
      </c>
      <c r="P53" s="35">
        <f t="shared" si="7"/>
        <v>0</v>
      </c>
      <c r="Q53" s="35">
        <f t="shared" si="7"/>
        <v>0</v>
      </c>
      <c r="R53" s="35">
        <f t="shared" si="7"/>
        <v>0</v>
      </c>
      <c r="S53" s="35">
        <f t="shared" si="7"/>
        <v>0.08280643031245977</v>
      </c>
      <c r="T53" s="35">
        <f t="shared" si="7"/>
        <v>0.04284111821750639</v>
      </c>
      <c r="U53" s="35">
        <f t="shared" si="7"/>
        <v>0.05730004836459261</v>
      </c>
      <c r="V53" s="35">
        <f t="shared" si="7"/>
        <v>0.0005655397521472544</v>
      </c>
      <c r="W53" s="35">
        <f t="shared" si="7"/>
        <v>8.831444495763376E-05</v>
      </c>
      <c r="X53" s="35">
        <f t="shared" si="7"/>
        <v>0.00019329014069780325</v>
      </c>
      <c r="Y53" s="35">
        <f t="shared" si="7"/>
        <v>0</v>
      </c>
      <c r="Z53" s="35">
        <f t="shared" si="7"/>
        <v>5.821724721484343E-06</v>
      </c>
      <c r="AA53" s="35">
        <f t="shared" si="8"/>
        <v>0</v>
      </c>
      <c r="AB53" s="35">
        <f t="shared" si="8"/>
        <v>0</v>
      </c>
      <c r="AC53" s="35">
        <f t="shared" si="8"/>
        <v>0</v>
      </c>
    </row>
    <row r="54" spans="1:29" ht="15" customHeight="1">
      <c r="A54" s="21" t="s">
        <v>15</v>
      </c>
      <c r="B54" s="35">
        <f t="shared" si="7"/>
        <v>56.99183085055262</v>
      </c>
      <c r="C54" s="35">
        <f t="shared" si="7"/>
        <v>61.77294447190641</v>
      </c>
      <c r="D54" s="35">
        <f t="shared" si="7"/>
        <v>65.34957743387115</v>
      </c>
      <c r="E54" s="35">
        <f t="shared" si="7"/>
        <v>57.79203885179083</v>
      </c>
      <c r="F54" s="35">
        <f t="shared" si="7"/>
        <v>54.01663336895414</v>
      </c>
      <c r="G54" s="35">
        <f t="shared" si="7"/>
        <v>62.019611089648066</v>
      </c>
      <c r="H54" s="35">
        <f t="shared" si="7"/>
        <v>59.60696238068501</v>
      </c>
      <c r="I54" s="35">
        <f t="shared" si="7"/>
        <v>62.32736584543462</v>
      </c>
      <c r="J54" s="35">
        <f t="shared" si="7"/>
        <v>73.50279324441814</v>
      </c>
      <c r="K54" s="35">
        <f t="shared" si="7"/>
        <v>77.68884182288485</v>
      </c>
      <c r="L54" s="35">
        <f t="shared" si="7"/>
        <v>74.22754769744532</v>
      </c>
      <c r="M54" s="35">
        <f t="shared" si="7"/>
        <v>74.98837189718765</v>
      </c>
      <c r="N54" s="35">
        <f t="shared" si="7"/>
        <v>72.09339371053825</v>
      </c>
      <c r="O54" s="35">
        <f t="shared" si="7"/>
        <v>75.66131032752186</v>
      </c>
      <c r="P54" s="35">
        <f t="shared" si="7"/>
        <v>48.41042150735088</v>
      </c>
      <c r="Q54" s="35">
        <f t="shared" si="7"/>
        <v>47.71957309867433</v>
      </c>
      <c r="R54" s="35">
        <f t="shared" si="7"/>
        <v>51.207891776486726</v>
      </c>
      <c r="S54" s="35">
        <f t="shared" si="7"/>
        <v>48.53327856926818</v>
      </c>
      <c r="T54" s="35">
        <f t="shared" si="7"/>
        <v>43.17508389914242</v>
      </c>
      <c r="U54" s="35">
        <f t="shared" si="7"/>
        <v>41.95045834478253</v>
      </c>
      <c r="V54" s="35">
        <f t="shared" si="7"/>
        <v>43.39593969126527</v>
      </c>
      <c r="W54" s="35">
        <f t="shared" si="7"/>
        <v>39.49350617111427</v>
      </c>
      <c r="X54" s="35">
        <f t="shared" si="7"/>
        <v>39.62919020468496</v>
      </c>
      <c r="Y54" s="35">
        <f t="shared" si="7"/>
        <v>40.8398835260787</v>
      </c>
      <c r="Z54" s="35">
        <f t="shared" si="7"/>
        <v>39.97768226953128</v>
      </c>
      <c r="AA54" s="35">
        <f t="shared" si="8"/>
        <v>36.60394623092685</v>
      </c>
      <c r="AB54" s="35">
        <f t="shared" si="8"/>
        <v>39.3158567045405</v>
      </c>
      <c r="AC54" s="35">
        <f t="shared" si="8"/>
        <v>37.8707378136107</v>
      </c>
    </row>
    <row r="55" spans="1:29" ht="15" customHeight="1">
      <c r="A55" s="21" t="s">
        <v>9</v>
      </c>
      <c r="B55" s="35">
        <f t="shared" si="7"/>
        <v>0</v>
      </c>
      <c r="C55" s="35">
        <f t="shared" si="7"/>
        <v>0</v>
      </c>
      <c r="D55" s="35">
        <f t="shared" si="7"/>
        <v>0</v>
      </c>
      <c r="E55" s="35">
        <f t="shared" si="7"/>
        <v>0</v>
      </c>
      <c r="F55" s="35">
        <f t="shared" si="7"/>
        <v>0</v>
      </c>
      <c r="G55" s="35">
        <f t="shared" si="7"/>
        <v>0</v>
      </c>
      <c r="H55" s="35">
        <f t="shared" si="7"/>
        <v>0</v>
      </c>
      <c r="I55" s="35">
        <f t="shared" si="7"/>
        <v>0</v>
      </c>
      <c r="J55" s="35">
        <f t="shared" si="7"/>
        <v>4.286289054551508</v>
      </c>
      <c r="K55" s="35">
        <f t="shared" si="7"/>
        <v>0</v>
      </c>
      <c r="L55" s="35">
        <f t="shared" si="7"/>
        <v>0</v>
      </c>
      <c r="M55" s="35">
        <f t="shared" si="7"/>
        <v>0</v>
      </c>
      <c r="N55" s="35">
        <f t="shared" si="7"/>
        <v>1.2201444980879352</v>
      </c>
      <c r="O55" s="35">
        <f t="shared" si="7"/>
        <v>0</v>
      </c>
      <c r="P55" s="35">
        <f t="shared" si="7"/>
        <v>0</v>
      </c>
      <c r="Q55" s="35">
        <f t="shared" si="7"/>
        <v>0</v>
      </c>
      <c r="R55" s="35">
        <f t="shared" si="7"/>
        <v>0</v>
      </c>
      <c r="S55" s="35">
        <f t="shared" si="7"/>
        <v>0</v>
      </c>
      <c r="T55" s="35">
        <f t="shared" si="7"/>
        <v>0</v>
      </c>
      <c r="U55" s="35">
        <f t="shared" si="7"/>
        <v>0.009166581445823899</v>
      </c>
      <c r="V55" s="35">
        <f t="shared" si="7"/>
        <v>0</v>
      </c>
      <c r="W55" s="35">
        <f t="shared" si="7"/>
        <v>0</v>
      </c>
      <c r="X55" s="35">
        <f t="shared" si="7"/>
        <v>3.021389234713651</v>
      </c>
      <c r="Y55" s="35">
        <f t="shared" si="7"/>
        <v>0.9394211845647104</v>
      </c>
      <c r="Z55" s="35">
        <f t="shared" si="7"/>
        <v>0.8051304106576759</v>
      </c>
      <c r="AA55" s="35">
        <f t="shared" si="8"/>
        <v>1.4662147790207927</v>
      </c>
      <c r="AB55" s="35">
        <f t="shared" si="8"/>
        <v>0.872849823873172</v>
      </c>
      <c r="AC55" s="35">
        <f t="shared" si="8"/>
        <v>4.295844935266708</v>
      </c>
    </row>
    <row r="56" spans="1:29" ht="15" customHeight="1">
      <c r="A56" s="21" t="s">
        <v>10</v>
      </c>
      <c r="B56" s="35">
        <f t="shared" si="7"/>
        <v>2.114368092263335</v>
      </c>
      <c r="C56" s="35">
        <f t="shared" si="7"/>
        <v>0</v>
      </c>
      <c r="D56" s="35">
        <f t="shared" si="7"/>
        <v>0</v>
      </c>
      <c r="E56" s="35">
        <f t="shared" si="7"/>
        <v>0</v>
      </c>
      <c r="F56" s="35">
        <f t="shared" si="7"/>
        <v>0</v>
      </c>
      <c r="G56" s="35">
        <f t="shared" si="7"/>
        <v>0</v>
      </c>
      <c r="H56" s="35">
        <f t="shared" si="7"/>
        <v>0</v>
      </c>
      <c r="I56" s="35">
        <f t="shared" si="7"/>
        <v>0</v>
      </c>
      <c r="J56" s="35">
        <f t="shared" si="7"/>
        <v>0</v>
      </c>
      <c r="K56" s="35">
        <f t="shared" si="7"/>
        <v>9.637584756673249</v>
      </c>
      <c r="L56" s="35">
        <f t="shared" si="7"/>
        <v>5.7393902159647725</v>
      </c>
      <c r="M56" s="35">
        <f t="shared" si="7"/>
        <v>1.984000230974109</v>
      </c>
      <c r="N56" s="35">
        <f t="shared" si="7"/>
        <v>1.9710562242098686</v>
      </c>
      <c r="O56" s="35">
        <f t="shared" si="7"/>
        <v>1.2865855889953508</v>
      </c>
      <c r="P56" s="35">
        <f t="shared" si="7"/>
        <v>1.6079376290757748</v>
      </c>
      <c r="Q56" s="35">
        <f t="shared" si="7"/>
        <v>0</v>
      </c>
      <c r="R56" s="35">
        <f t="shared" si="7"/>
        <v>0</v>
      </c>
      <c r="S56" s="35">
        <f t="shared" si="7"/>
        <v>0</v>
      </c>
      <c r="T56" s="35">
        <f t="shared" si="7"/>
        <v>0</v>
      </c>
      <c r="U56" s="35">
        <f t="shared" si="7"/>
        <v>0</v>
      </c>
      <c r="V56" s="35">
        <f t="shared" si="7"/>
        <v>0</v>
      </c>
      <c r="W56" s="35">
        <f t="shared" si="7"/>
        <v>0</v>
      </c>
      <c r="X56" s="35">
        <f t="shared" si="7"/>
        <v>0</v>
      </c>
      <c r="Y56" s="35">
        <f>Y15/Y$7*100</f>
        <v>0</v>
      </c>
      <c r="Z56" s="35">
        <f>Z15/Z$7*100</f>
        <v>0</v>
      </c>
      <c r="AA56" s="35">
        <f t="shared" si="8"/>
        <v>0</v>
      </c>
      <c r="AB56" s="35">
        <f t="shared" si="8"/>
        <v>0</v>
      </c>
      <c r="AC56" s="35">
        <f t="shared" si="8"/>
        <v>0</v>
      </c>
    </row>
    <row r="57" spans="1:29" ht="15" customHeight="1">
      <c r="A57" s="21" t="s">
        <v>11</v>
      </c>
      <c r="B57" s="35">
        <f t="shared" si="7"/>
        <v>0</v>
      </c>
      <c r="C57" s="35">
        <f t="shared" si="7"/>
        <v>0</v>
      </c>
      <c r="D57" s="35">
        <f t="shared" si="7"/>
        <v>0</v>
      </c>
      <c r="E57" s="35">
        <f t="shared" si="7"/>
        <v>0</v>
      </c>
      <c r="F57" s="35">
        <f t="shared" si="7"/>
        <v>0</v>
      </c>
      <c r="G57" s="35">
        <f t="shared" si="7"/>
        <v>0</v>
      </c>
      <c r="H57" s="35">
        <f t="shared" si="7"/>
        <v>0</v>
      </c>
      <c r="I57" s="35">
        <f t="shared" si="7"/>
        <v>0</v>
      </c>
      <c r="J57" s="35">
        <f t="shared" si="7"/>
        <v>0</v>
      </c>
      <c r="K57" s="35">
        <f t="shared" si="7"/>
        <v>0</v>
      </c>
      <c r="L57" s="35">
        <f t="shared" si="7"/>
        <v>0</v>
      </c>
      <c r="M57" s="35">
        <f t="shared" si="7"/>
        <v>0</v>
      </c>
      <c r="N57" s="35">
        <f t="shared" si="7"/>
        <v>0</v>
      </c>
      <c r="O57" s="35">
        <f t="shared" si="7"/>
        <v>0</v>
      </c>
      <c r="P57" s="35">
        <f t="shared" si="7"/>
        <v>0</v>
      </c>
      <c r="Q57" s="35">
        <f t="shared" si="7"/>
        <v>35.94257733654678</v>
      </c>
      <c r="R57" s="35">
        <f t="shared" si="7"/>
        <v>36.454154970361394</v>
      </c>
      <c r="S57" s="35">
        <f t="shared" si="7"/>
        <v>39.68202364374312</v>
      </c>
      <c r="T57" s="35">
        <f t="shared" si="7"/>
        <v>48.4930508398539</v>
      </c>
      <c r="U57" s="35">
        <f t="shared" si="7"/>
        <v>50.39294516344195</v>
      </c>
      <c r="V57" s="35">
        <f t="shared" si="7"/>
        <v>50.93859395288016</v>
      </c>
      <c r="W57" s="35">
        <f t="shared" si="7"/>
        <v>46.72193910445582</v>
      </c>
      <c r="X57" s="35">
        <f t="shared" si="7"/>
        <v>51.85216406746296</v>
      </c>
      <c r="Y57" s="35">
        <f t="shared" si="7"/>
        <v>52.93521122167216</v>
      </c>
      <c r="Z57" s="35">
        <f t="shared" si="7"/>
        <v>53.15544144967122</v>
      </c>
      <c r="AA57" s="35">
        <f t="shared" si="8"/>
        <v>52.237305498523234</v>
      </c>
      <c r="AB57" s="35">
        <f t="shared" si="8"/>
        <v>49.164562864726705</v>
      </c>
      <c r="AC57" s="35">
        <f t="shared" si="8"/>
        <v>45.88748496517084</v>
      </c>
    </row>
    <row r="58" spans="1:29" ht="15" customHeight="1">
      <c r="A58" s="21" t="s">
        <v>12</v>
      </c>
      <c r="B58" s="35">
        <f t="shared" si="7"/>
        <v>0.2883229216722729</v>
      </c>
      <c r="C58" s="35">
        <f t="shared" si="7"/>
        <v>7.035755478662054</v>
      </c>
      <c r="D58" s="35">
        <f t="shared" si="7"/>
        <v>0</v>
      </c>
      <c r="E58" s="35">
        <f t="shared" si="7"/>
        <v>0.7891770011273956</v>
      </c>
      <c r="F58" s="35">
        <f t="shared" si="7"/>
        <v>0</v>
      </c>
      <c r="G58" s="35">
        <f t="shared" si="7"/>
        <v>0</v>
      </c>
      <c r="H58" s="35">
        <f t="shared" si="7"/>
        <v>0</v>
      </c>
      <c r="I58" s="35">
        <f t="shared" si="7"/>
        <v>0</v>
      </c>
      <c r="J58" s="35">
        <f t="shared" si="7"/>
        <v>5.317338463530587</v>
      </c>
      <c r="K58" s="35">
        <f t="shared" si="7"/>
        <v>0</v>
      </c>
      <c r="L58" s="35">
        <f t="shared" si="7"/>
        <v>0</v>
      </c>
      <c r="M58" s="35">
        <f t="shared" si="7"/>
        <v>0</v>
      </c>
      <c r="N58" s="35">
        <f t="shared" si="7"/>
        <v>0</v>
      </c>
      <c r="O58" s="35">
        <f t="shared" si="7"/>
        <v>0</v>
      </c>
      <c r="P58" s="35">
        <f t="shared" si="7"/>
        <v>0</v>
      </c>
      <c r="Q58" s="35">
        <f t="shared" si="7"/>
        <v>0</v>
      </c>
      <c r="R58" s="35">
        <f t="shared" si="7"/>
        <v>0</v>
      </c>
      <c r="S58" s="35">
        <f t="shared" si="7"/>
        <v>0</v>
      </c>
      <c r="T58" s="35">
        <f t="shared" si="7"/>
        <v>0</v>
      </c>
      <c r="U58" s="35">
        <f t="shared" si="7"/>
        <v>0</v>
      </c>
      <c r="V58" s="35">
        <f t="shared" si="7"/>
        <v>0</v>
      </c>
      <c r="W58" s="35">
        <f t="shared" si="7"/>
        <v>0</v>
      </c>
      <c r="X58" s="35">
        <f t="shared" si="7"/>
        <v>0</v>
      </c>
      <c r="Y58" s="35">
        <f>Y17/Y$7*100</f>
        <v>0.2624466233584463</v>
      </c>
      <c r="Z58" s="35">
        <f>Z17/Z$7*100</f>
        <v>0.606792635757867</v>
      </c>
      <c r="AA58" s="35">
        <f t="shared" si="8"/>
        <v>1.4494355438546693</v>
      </c>
      <c r="AB58" s="35">
        <f t="shared" si="8"/>
        <v>2.227159654094378</v>
      </c>
      <c r="AC58" s="35">
        <f t="shared" si="8"/>
        <v>3.0501850980129595</v>
      </c>
    </row>
    <row r="59" spans="1:29" ht="15" customHeight="1">
      <c r="A59" s="21" t="s">
        <v>13</v>
      </c>
      <c r="B59" s="35">
        <f t="shared" si="7"/>
        <v>3.4839019702066314</v>
      </c>
      <c r="C59" s="35">
        <f t="shared" si="7"/>
        <v>0.6590871642774757</v>
      </c>
      <c r="D59" s="35">
        <f t="shared" si="7"/>
        <v>0</v>
      </c>
      <c r="E59" s="35">
        <f t="shared" si="7"/>
        <v>7.501517648079091</v>
      </c>
      <c r="F59" s="35">
        <f t="shared" si="7"/>
        <v>0</v>
      </c>
      <c r="G59" s="35">
        <f t="shared" si="7"/>
        <v>0</v>
      </c>
      <c r="H59" s="35">
        <f t="shared" si="7"/>
        <v>0</v>
      </c>
      <c r="I59" s="35">
        <f t="shared" si="7"/>
        <v>0</v>
      </c>
      <c r="J59" s="35">
        <f t="shared" si="7"/>
        <v>0</v>
      </c>
      <c r="K59" s="35">
        <f aca="true" t="shared" si="9" ref="K59:Z59">K18/K$7*100</f>
        <v>0</v>
      </c>
      <c r="L59" s="35">
        <f t="shared" si="9"/>
        <v>0</v>
      </c>
      <c r="M59" s="35">
        <f t="shared" si="9"/>
        <v>0</v>
      </c>
      <c r="N59" s="35">
        <f t="shared" si="9"/>
        <v>0</v>
      </c>
      <c r="O59" s="35">
        <f t="shared" si="9"/>
        <v>0</v>
      </c>
      <c r="P59" s="35">
        <f t="shared" si="9"/>
        <v>0</v>
      </c>
      <c r="Q59" s="35">
        <f t="shared" si="9"/>
        <v>0</v>
      </c>
      <c r="R59" s="35">
        <f t="shared" si="9"/>
        <v>0</v>
      </c>
      <c r="S59" s="35">
        <f t="shared" si="9"/>
        <v>0</v>
      </c>
      <c r="T59" s="35">
        <f t="shared" si="9"/>
        <v>0</v>
      </c>
      <c r="U59" s="35">
        <f t="shared" si="9"/>
        <v>0</v>
      </c>
      <c r="V59" s="35">
        <f t="shared" si="9"/>
        <v>0</v>
      </c>
      <c r="W59" s="35">
        <f t="shared" si="9"/>
        <v>7.599632186821504</v>
      </c>
      <c r="X59" s="35">
        <f t="shared" si="9"/>
        <v>0.407240145962327</v>
      </c>
      <c r="Y59" s="35">
        <f t="shared" si="9"/>
        <v>0</v>
      </c>
      <c r="Z59" s="35">
        <f t="shared" si="9"/>
        <v>0</v>
      </c>
      <c r="AA59" s="35">
        <f t="shared" si="8"/>
        <v>0</v>
      </c>
      <c r="AB59" s="35">
        <f t="shared" si="8"/>
        <v>0</v>
      </c>
      <c r="AC59" s="35">
        <f t="shared" si="8"/>
        <v>0</v>
      </c>
    </row>
    <row r="60" spans="1:28" ht="15" customHeight="1">
      <c r="A60" s="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7"/>
    </row>
    <row r="61" spans="1:29" s="34" customFormat="1" ht="15" customHeight="1">
      <c r="A61" s="8" t="s">
        <v>19</v>
      </c>
      <c r="B61" s="33">
        <f>SUM(B62:B74)</f>
        <v>100</v>
      </c>
      <c r="C61" s="33">
        <f aca="true" t="shared" si="10" ref="C61:S61">SUM(C62:C74)</f>
        <v>100</v>
      </c>
      <c r="D61" s="33">
        <f t="shared" si="10"/>
        <v>100</v>
      </c>
      <c r="E61" s="33">
        <f t="shared" si="10"/>
        <v>100</v>
      </c>
      <c r="F61" s="33">
        <f t="shared" si="10"/>
        <v>100</v>
      </c>
      <c r="G61" s="33">
        <f t="shared" si="10"/>
        <v>100</v>
      </c>
      <c r="H61" s="33">
        <f t="shared" si="10"/>
        <v>100</v>
      </c>
      <c r="I61" s="33">
        <f t="shared" si="10"/>
        <v>100.00000000000001</v>
      </c>
      <c r="J61" s="33">
        <f t="shared" si="10"/>
        <v>100</v>
      </c>
      <c r="K61" s="33">
        <f t="shared" si="10"/>
        <v>100</v>
      </c>
      <c r="L61" s="33">
        <f t="shared" si="10"/>
        <v>100</v>
      </c>
      <c r="M61" s="33">
        <f t="shared" si="10"/>
        <v>100</v>
      </c>
      <c r="N61" s="33">
        <f t="shared" si="10"/>
        <v>100.00000000000001</v>
      </c>
      <c r="O61" s="33">
        <f t="shared" si="10"/>
        <v>100</v>
      </c>
      <c r="P61" s="33">
        <f t="shared" si="10"/>
        <v>100.00000000000001</v>
      </c>
      <c r="Q61" s="33">
        <f t="shared" si="10"/>
        <v>100</v>
      </c>
      <c r="R61" s="33">
        <f t="shared" si="10"/>
        <v>100.00000000000001</v>
      </c>
      <c r="S61" s="33">
        <f t="shared" si="10"/>
        <v>100</v>
      </c>
      <c r="T61" s="33">
        <f>SUM(T62:T76)</f>
        <v>100</v>
      </c>
      <c r="U61" s="33">
        <f>SUM(U62:U76)</f>
        <v>99.99999999999996</v>
      </c>
      <c r="V61" s="33">
        <f>SUM(V62:V76)</f>
        <v>100</v>
      </c>
      <c r="W61" s="33">
        <f>SUM(W62:W76)</f>
        <v>100.00000000000001</v>
      </c>
      <c r="X61" s="33">
        <f aca="true" t="shared" si="11" ref="X61:AC61">+SUM(X62+X66+X69+X72+X73+X74+X75+X76)</f>
        <v>100.00000000000001</v>
      </c>
      <c r="Y61" s="33">
        <f t="shared" si="11"/>
        <v>99.99999999999999</v>
      </c>
      <c r="Z61" s="33">
        <f t="shared" si="11"/>
        <v>100</v>
      </c>
      <c r="AA61" s="33">
        <f t="shared" si="11"/>
        <v>100</v>
      </c>
      <c r="AB61" s="33">
        <f t="shared" si="11"/>
        <v>100</v>
      </c>
      <c r="AC61" s="33">
        <f t="shared" si="11"/>
        <v>99.99999999999999</v>
      </c>
    </row>
    <row r="62" spans="1:29" ht="15" customHeight="1">
      <c r="A62" s="21" t="s">
        <v>27</v>
      </c>
      <c r="B62" s="35">
        <f aca="true" t="shared" si="12" ref="B62:AC71">B21/B$20*100</f>
        <v>48.798654493032195</v>
      </c>
      <c r="C62" s="35">
        <f t="shared" si="12"/>
        <v>40.84692700609656</v>
      </c>
      <c r="D62" s="35">
        <f t="shared" si="12"/>
        <v>51.0481835144331</v>
      </c>
      <c r="E62" s="35">
        <f t="shared" si="12"/>
        <v>54.676536026014034</v>
      </c>
      <c r="F62" s="35">
        <f t="shared" si="12"/>
        <v>25.41002648329694</v>
      </c>
      <c r="G62" s="35">
        <f t="shared" si="12"/>
        <v>30.45053994885663</v>
      </c>
      <c r="H62" s="35">
        <f t="shared" si="12"/>
        <v>36.90878464601092</v>
      </c>
      <c r="I62" s="35">
        <f t="shared" si="12"/>
        <v>48.19494502590367</v>
      </c>
      <c r="J62" s="35">
        <f t="shared" si="12"/>
        <v>41.85126435931112</v>
      </c>
      <c r="K62" s="35">
        <f t="shared" si="12"/>
        <v>48.94313916635077</v>
      </c>
      <c r="L62" s="35">
        <f t="shared" si="12"/>
        <v>45.05631011944807</v>
      </c>
      <c r="M62" s="35">
        <f t="shared" si="12"/>
        <v>36.07845420577387</v>
      </c>
      <c r="N62" s="35">
        <f t="shared" si="12"/>
        <v>53.35497875590338</v>
      </c>
      <c r="O62" s="35">
        <f t="shared" si="12"/>
        <v>49.64871588558456</v>
      </c>
      <c r="P62" s="35">
        <f t="shared" si="12"/>
        <v>32.72584969101279</v>
      </c>
      <c r="Q62" s="35">
        <f t="shared" si="12"/>
        <v>66.93477567910271</v>
      </c>
      <c r="R62" s="35">
        <f t="shared" si="12"/>
        <v>64.45730088407927</v>
      </c>
      <c r="S62" s="35">
        <f t="shared" si="12"/>
        <v>61.94554050356109</v>
      </c>
      <c r="T62" s="35">
        <f t="shared" si="12"/>
        <v>50.01823298956116</v>
      </c>
      <c r="U62" s="35">
        <f t="shared" si="12"/>
        <v>49.1558983203359</v>
      </c>
      <c r="V62" s="35">
        <f t="shared" si="12"/>
        <v>47.70686654471002</v>
      </c>
      <c r="W62" s="35">
        <f t="shared" si="12"/>
        <v>15.569311579940676</v>
      </c>
      <c r="X62" s="35">
        <f t="shared" si="12"/>
        <v>19.021080658025305</v>
      </c>
      <c r="Y62" s="35">
        <f t="shared" si="12"/>
        <v>21.007834836367483</v>
      </c>
      <c r="Z62" s="35">
        <f t="shared" si="12"/>
        <v>19.06528008123663</v>
      </c>
      <c r="AA62" s="35">
        <f t="shared" si="12"/>
        <v>18.43126009129098</v>
      </c>
      <c r="AB62" s="35">
        <f t="shared" si="12"/>
        <v>20.75548153261458</v>
      </c>
      <c r="AC62" s="35">
        <f t="shared" si="12"/>
        <v>19.769540934395017</v>
      </c>
    </row>
    <row r="63" spans="1:29" ht="15" customHeight="1">
      <c r="A63" s="22" t="s">
        <v>24</v>
      </c>
      <c r="B63" s="35">
        <f t="shared" si="12"/>
        <v>0</v>
      </c>
      <c r="C63" s="35">
        <f t="shared" si="12"/>
        <v>0</v>
      </c>
      <c r="D63" s="35">
        <f t="shared" si="12"/>
        <v>0</v>
      </c>
      <c r="E63" s="35">
        <f t="shared" si="12"/>
        <v>0</v>
      </c>
      <c r="F63" s="35">
        <f t="shared" si="12"/>
        <v>0</v>
      </c>
      <c r="G63" s="35">
        <f t="shared" si="12"/>
        <v>0</v>
      </c>
      <c r="H63" s="35">
        <f t="shared" si="12"/>
        <v>0</v>
      </c>
      <c r="I63" s="35">
        <f t="shared" si="12"/>
        <v>0</v>
      </c>
      <c r="J63" s="35">
        <f t="shared" si="12"/>
        <v>0</v>
      </c>
      <c r="K63" s="35">
        <f t="shared" si="12"/>
        <v>0</v>
      </c>
      <c r="L63" s="35">
        <f t="shared" si="12"/>
        <v>0</v>
      </c>
      <c r="M63" s="35">
        <f t="shared" si="12"/>
        <v>0</v>
      </c>
      <c r="N63" s="35">
        <f t="shared" si="12"/>
        <v>0</v>
      </c>
      <c r="O63" s="35">
        <f t="shared" si="12"/>
        <v>0</v>
      </c>
      <c r="P63" s="35">
        <f t="shared" si="12"/>
        <v>0</v>
      </c>
      <c r="Q63" s="35">
        <f t="shared" si="12"/>
        <v>0</v>
      </c>
      <c r="R63" s="35">
        <f t="shared" si="12"/>
        <v>0</v>
      </c>
      <c r="S63" s="35">
        <f t="shared" si="12"/>
        <v>0</v>
      </c>
      <c r="T63" s="35">
        <f t="shared" si="12"/>
        <v>0</v>
      </c>
      <c r="U63" s="35">
        <f t="shared" si="12"/>
        <v>0</v>
      </c>
      <c r="V63" s="35">
        <f t="shared" si="12"/>
        <v>0</v>
      </c>
      <c r="W63" s="35">
        <f t="shared" si="12"/>
        <v>0</v>
      </c>
      <c r="X63" s="35">
        <f t="shared" si="12"/>
        <v>16.15597025009614</v>
      </c>
      <c r="Y63" s="35">
        <f t="shared" si="12"/>
        <v>18.07366648689391</v>
      </c>
      <c r="Z63" s="35">
        <f t="shared" si="12"/>
        <v>15.897404000329118</v>
      </c>
      <c r="AA63" s="35">
        <f t="shared" si="12"/>
        <v>15.32814329716325</v>
      </c>
      <c r="AB63" s="35">
        <f t="shared" si="12"/>
        <v>18.205895944104107</v>
      </c>
      <c r="AC63" s="35">
        <f t="shared" si="12"/>
        <v>16.674234882239514</v>
      </c>
    </row>
    <row r="64" spans="1:29" ht="15" customHeight="1">
      <c r="A64" s="22" t="s">
        <v>25</v>
      </c>
      <c r="B64" s="35">
        <f t="shared" si="12"/>
        <v>0</v>
      </c>
      <c r="C64" s="35">
        <f t="shared" si="12"/>
        <v>0</v>
      </c>
      <c r="D64" s="35">
        <f t="shared" si="12"/>
        <v>0</v>
      </c>
      <c r="E64" s="35">
        <f t="shared" si="12"/>
        <v>0</v>
      </c>
      <c r="F64" s="35">
        <f t="shared" si="12"/>
        <v>0</v>
      </c>
      <c r="G64" s="35">
        <f t="shared" si="12"/>
        <v>0</v>
      </c>
      <c r="H64" s="35">
        <f t="shared" si="12"/>
        <v>0</v>
      </c>
      <c r="I64" s="35">
        <f t="shared" si="12"/>
        <v>0</v>
      </c>
      <c r="J64" s="35">
        <f t="shared" si="12"/>
        <v>0</v>
      </c>
      <c r="K64" s="35">
        <f t="shared" si="12"/>
        <v>0</v>
      </c>
      <c r="L64" s="35">
        <f t="shared" si="12"/>
        <v>0</v>
      </c>
      <c r="M64" s="35">
        <f t="shared" si="12"/>
        <v>0</v>
      </c>
      <c r="N64" s="35">
        <f t="shared" si="12"/>
        <v>0</v>
      </c>
      <c r="O64" s="35">
        <f t="shared" si="12"/>
        <v>0</v>
      </c>
      <c r="P64" s="35">
        <f t="shared" si="12"/>
        <v>0</v>
      </c>
      <c r="Q64" s="35">
        <f t="shared" si="12"/>
        <v>0</v>
      </c>
      <c r="R64" s="35">
        <f t="shared" si="12"/>
        <v>0</v>
      </c>
      <c r="S64" s="35">
        <f t="shared" si="12"/>
        <v>0</v>
      </c>
      <c r="T64" s="35">
        <f t="shared" si="12"/>
        <v>0</v>
      </c>
      <c r="U64" s="35">
        <f t="shared" si="12"/>
        <v>0</v>
      </c>
      <c r="V64" s="35">
        <f t="shared" si="12"/>
        <v>0</v>
      </c>
      <c r="W64" s="35">
        <f t="shared" si="12"/>
        <v>0</v>
      </c>
      <c r="X64" s="35">
        <f t="shared" si="12"/>
        <v>0.7710591512146419</v>
      </c>
      <c r="Y64" s="35">
        <f t="shared" si="12"/>
        <v>0.7645136981749026</v>
      </c>
      <c r="Z64" s="35">
        <f t="shared" si="12"/>
        <v>0.800736812287252</v>
      </c>
      <c r="AA64" s="35">
        <f t="shared" si="12"/>
        <v>0.7199509808783615</v>
      </c>
      <c r="AB64" s="35">
        <f t="shared" si="12"/>
        <v>0.6588834098485807</v>
      </c>
      <c r="AC64" s="35">
        <f t="shared" si="12"/>
        <v>0.7377905497038799</v>
      </c>
    </row>
    <row r="65" spans="1:29" ht="15" customHeight="1">
      <c r="A65" s="22" t="s">
        <v>26</v>
      </c>
      <c r="B65" s="35">
        <f t="shared" si="12"/>
        <v>0</v>
      </c>
      <c r="C65" s="35">
        <f t="shared" si="12"/>
        <v>0</v>
      </c>
      <c r="D65" s="35">
        <f t="shared" si="12"/>
        <v>0</v>
      </c>
      <c r="E65" s="35">
        <f t="shared" si="12"/>
        <v>0</v>
      </c>
      <c r="F65" s="35">
        <f t="shared" si="12"/>
        <v>0</v>
      </c>
      <c r="G65" s="35">
        <f t="shared" si="12"/>
        <v>0</v>
      </c>
      <c r="H65" s="35">
        <f t="shared" si="12"/>
        <v>0</v>
      </c>
      <c r="I65" s="35">
        <f t="shared" si="12"/>
        <v>0</v>
      </c>
      <c r="J65" s="35">
        <f t="shared" si="12"/>
        <v>0</v>
      </c>
      <c r="K65" s="35">
        <f t="shared" si="12"/>
        <v>0</v>
      </c>
      <c r="L65" s="35">
        <f t="shared" si="12"/>
        <v>0</v>
      </c>
      <c r="M65" s="35">
        <f t="shared" si="12"/>
        <v>0</v>
      </c>
      <c r="N65" s="35">
        <f t="shared" si="12"/>
        <v>0</v>
      </c>
      <c r="O65" s="35">
        <f t="shared" si="12"/>
        <v>0</v>
      </c>
      <c r="P65" s="35">
        <f t="shared" si="12"/>
        <v>0</v>
      </c>
      <c r="Q65" s="35">
        <f t="shared" si="12"/>
        <v>0</v>
      </c>
      <c r="R65" s="35">
        <f t="shared" si="12"/>
        <v>0</v>
      </c>
      <c r="S65" s="35">
        <f t="shared" si="12"/>
        <v>0</v>
      </c>
      <c r="T65" s="35">
        <f t="shared" si="12"/>
        <v>0</v>
      </c>
      <c r="U65" s="35">
        <f t="shared" si="12"/>
        <v>0</v>
      </c>
      <c r="V65" s="35">
        <f t="shared" si="12"/>
        <v>0</v>
      </c>
      <c r="W65" s="35">
        <f t="shared" si="12"/>
        <v>0</v>
      </c>
      <c r="X65" s="35">
        <f t="shared" si="12"/>
        <v>2.0940512567145237</v>
      </c>
      <c r="Y65" s="35">
        <f t="shared" si="12"/>
        <v>2.1696546512986696</v>
      </c>
      <c r="Z65" s="35">
        <f t="shared" si="12"/>
        <v>2.367139268620259</v>
      </c>
      <c r="AA65" s="35">
        <f t="shared" si="12"/>
        <v>2.383165813249368</v>
      </c>
      <c r="AB65" s="35">
        <f t="shared" si="12"/>
        <v>1.8907021786618925</v>
      </c>
      <c r="AC65" s="35">
        <f t="shared" si="12"/>
        <v>2.357515502451626</v>
      </c>
    </row>
    <row r="66" spans="1:29" ht="15" customHeight="1">
      <c r="A66" s="21" t="s">
        <v>16</v>
      </c>
      <c r="B66" s="35">
        <f t="shared" si="12"/>
        <v>14.46419990389236</v>
      </c>
      <c r="C66" s="35">
        <f t="shared" si="12"/>
        <v>29.197561377492175</v>
      </c>
      <c r="D66" s="35">
        <f t="shared" si="12"/>
        <v>10.569641093184064</v>
      </c>
      <c r="E66" s="35">
        <f t="shared" si="12"/>
        <v>2.451651548861886</v>
      </c>
      <c r="F66" s="35">
        <f t="shared" si="12"/>
        <v>7.601170840496213</v>
      </c>
      <c r="G66" s="35">
        <f t="shared" si="12"/>
        <v>41.01035745166216</v>
      </c>
      <c r="H66" s="35">
        <f t="shared" si="12"/>
        <v>34.85784288703997</v>
      </c>
      <c r="I66" s="35">
        <f t="shared" si="12"/>
        <v>39.1179539520748</v>
      </c>
      <c r="J66" s="35">
        <f t="shared" si="12"/>
        <v>40.2160139847204</v>
      </c>
      <c r="K66" s="35">
        <f t="shared" si="12"/>
        <v>30.080827060551506</v>
      </c>
      <c r="L66" s="35">
        <f t="shared" si="12"/>
        <v>36.37608098053455</v>
      </c>
      <c r="M66" s="35">
        <f t="shared" si="12"/>
        <v>24.23968375794876</v>
      </c>
      <c r="N66" s="35">
        <f t="shared" si="12"/>
        <v>28.85636329338992</v>
      </c>
      <c r="O66" s="35">
        <f t="shared" si="12"/>
        <v>27.32075068775524</v>
      </c>
      <c r="P66" s="35">
        <f t="shared" si="12"/>
        <v>18.344917100110735</v>
      </c>
      <c r="Q66" s="35">
        <f t="shared" si="12"/>
        <v>13.687513025416804</v>
      </c>
      <c r="R66" s="35">
        <f t="shared" si="12"/>
        <v>7.681945003844532</v>
      </c>
      <c r="S66" s="35">
        <f t="shared" si="12"/>
        <v>9.481431644100294</v>
      </c>
      <c r="T66" s="35">
        <f t="shared" si="12"/>
        <v>7.000549864811278</v>
      </c>
      <c r="U66" s="35">
        <f t="shared" si="12"/>
        <v>4.202852595904768</v>
      </c>
      <c r="V66" s="35">
        <f t="shared" si="12"/>
        <v>3.558992389570453</v>
      </c>
      <c r="W66" s="35">
        <f t="shared" si="12"/>
        <v>3.9355660275932145</v>
      </c>
      <c r="X66" s="35">
        <f>X25/X$20*100</f>
        <v>3.1461678269516784</v>
      </c>
      <c r="Y66" s="35">
        <f>Y25/Y$20*100</f>
        <v>4.100199714114745</v>
      </c>
      <c r="Z66" s="35">
        <f>Z25/Z$20*100</f>
        <v>4.909187520468887</v>
      </c>
      <c r="AA66" s="35">
        <f>AA25/AA$20*100</f>
        <v>10.863371809158123</v>
      </c>
      <c r="AB66" s="35">
        <f t="shared" si="12"/>
        <v>7.281167213648689</v>
      </c>
      <c r="AC66" s="35">
        <f t="shared" si="12"/>
        <v>5.866989476478618</v>
      </c>
    </row>
    <row r="67" spans="1:29" ht="15" customHeight="1">
      <c r="A67" s="23" t="s">
        <v>31</v>
      </c>
      <c r="B67" s="35">
        <f t="shared" si="12"/>
        <v>0</v>
      </c>
      <c r="C67" s="35">
        <f t="shared" si="12"/>
        <v>0</v>
      </c>
      <c r="D67" s="35">
        <f t="shared" si="12"/>
        <v>0</v>
      </c>
      <c r="E67" s="35">
        <f t="shared" si="12"/>
        <v>0</v>
      </c>
      <c r="F67" s="35">
        <f t="shared" si="12"/>
        <v>0</v>
      </c>
      <c r="G67" s="35">
        <f t="shared" si="12"/>
        <v>0</v>
      </c>
      <c r="H67" s="35">
        <f t="shared" si="12"/>
        <v>0</v>
      </c>
      <c r="I67" s="35">
        <f t="shared" si="12"/>
        <v>0</v>
      </c>
      <c r="J67" s="35">
        <f t="shared" si="12"/>
        <v>0</v>
      </c>
      <c r="K67" s="35">
        <f t="shared" si="12"/>
        <v>0</v>
      </c>
      <c r="L67" s="35">
        <f t="shared" si="12"/>
        <v>0</v>
      </c>
      <c r="M67" s="35">
        <f t="shared" si="12"/>
        <v>0</v>
      </c>
      <c r="N67" s="35">
        <f t="shared" si="12"/>
        <v>0</v>
      </c>
      <c r="O67" s="35">
        <f t="shared" si="12"/>
        <v>0</v>
      </c>
      <c r="P67" s="35">
        <f t="shared" si="12"/>
        <v>0</v>
      </c>
      <c r="Q67" s="35">
        <f t="shared" si="12"/>
        <v>0</v>
      </c>
      <c r="R67" s="35">
        <f t="shared" si="12"/>
        <v>0</v>
      </c>
      <c r="S67" s="35">
        <f t="shared" si="12"/>
        <v>0</v>
      </c>
      <c r="T67" s="35">
        <f t="shared" si="12"/>
        <v>0</v>
      </c>
      <c r="U67" s="35">
        <f t="shared" si="12"/>
        <v>0</v>
      </c>
      <c r="V67" s="35">
        <f t="shared" si="12"/>
        <v>0</v>
      </c>
      <c r="W67" s="35">
        <f t="shared" si="12"/>
        <v>0</v>
      </c>
      <c r="X67" s="35">
        <f t="shared" si="12"/>
        <v>0.3023870430779928</v>
      </c>
      <c r="Y67" s="35">
        <f t="shared" si="12"/>
        <v>0.706724308899625</v>
      </c>
      <c r="Z67" s="35">
        <f t="shared" si="12"/>
        <v>0.8326325331751585</v>
      </c>
      <c r="AA67" s="35">
        <f t="shared" si="12"/>
        <v>1.1515611496685667</v>
      </c>
      <c r="AB67" s="35">
        <f t="shared" si="12"/>
        <v>0.8021157909422267</v>
      </c>
      <c r="AC67" s="35">
        <f t="shared" si="12"/>
        <v>1.2796138619125061</v>
      </c>
    </row>
    <row r="68" spans="1:29" ht="15" customHeight="1">
      <c r="A68" s="23" t="s">
        <v>28</v>
      </c>
      <c r="B68" s="35">
        <f t="shared" si="12"/>
        <v>0</v>
      </c>
      <c r="C68" s="35">
        <f t="shared" si="12"/>
        <v>0</v>
      </c>
      <c r="D68" s="35">
        <f t="shared" si="12"/>
        <v>0</v>
      </c>
      <c r="E68" s="35">
        <f t="shared" si="12"/>
        <v>0</v>
      </c>
      <c r="F68" s="35">
        <f t="shared" si="12"/>
        <v>0</v>
      </c>
      <c r="G68" s="35">
        <f t="shared" si="12"/>
        <v>0</v>
      </c>
      <c r="H68" s="35">
        <f t="shared" si="12"/>
        <v>0</v>
      </c>
      <c r="I68" s="35">
        <f t="shared" si="12"/>
        <v>0</v>
      </c>
      <c r="J68" s="35">
        <f t="shared" si="12"/>
        <v>0</v>
      </c>
      <c r="K68" s="35">
        <f t="shared" si="12"/>
        <v>0</v>
      </c>
      <c r="L68" s="35">
        <f t="shared" si="12"/>
        <v>0</v>
      </c>
      <c r="M68" s="35">
        <f t="shared" si="12"/>
        <v>0</v>
      </c>
      <c r="N68" s="35">
        <f t="shared" si="12"/>
        <v>0</v>
      </c>
      <c r="O68" s="35">
        <f t="shared" si="12"/>
        <v>0</v>
      </c>
      <c r="P68" s="35">
        <f t="shared" si="12"/>
        <v>0</v>
      </c>
      <c r="Q68" s="35">
        <f t="shared" si="12"/>
        <v>0</v>
      </c>
      <c r="R68" s="35">
        <f t="shared" si="12"/>
        <v>0</v>
      </c>
      <c r="S68" s="35">
        <f t="shared" si="12"/>
        <v>0</v>
      </c>
      <c r="T68" s="35">
        <f t="shared" si="12"/>
        <v>0</v>
      </c>
      <c r="U68" s="35">
        <f t="shared" si="12"/>
        <v>0</v>
      </c>
      <c r="V68" s="35">
        <f t="shared" si="12"/>
        <v>0</v>
      </c>
      <c r="W68" s="35">
        <f t="shared" si="12"/>
        <v>0</v>
      </c>
      <c r="X68" s="35">
        <f t="shared" si="12"/>
        <v>2.8437807838736853</v>
      </c>
      <c r="Y68" s="35">
        <f t="shared" si="12"/>
        <v>3.3934754052151206</v>
      </c>
      <c r="Z68" s="35">
        <f t="shared" si="12"/>
        <v>4.076554987293728</v>
      </c>
      <c r="AA68" s="35">
        <f t="shared" si="12"/>
        <v>9.711810659489558</v>
      </c>
      <c r="AB68" s="35">
        <f t="shared" si="12"/>
        <v>6.479051422706461</v>
      </c>
      <c r="AC68" s="35">
        <f t="shared" si="12"/>
        <v>4.5873756145661115</v>
      </c>
    </row>
    <row r="69" spans="1:29" ht="15" customHeight="1">
      <c r="A69" s="21" t="s">
        <v>17</v>
      </c>
      <c r="B69" s="35">
        <f t="shared" si="12"/>
        <v>20.63911580970687</v>
      </c>
      <c r="C69" s="35">
        <f t="shared" si="12"/>
        <v>24.17202174987642</v>
      </c>
      <c r="D69" s="35">
        <f t="shared" si="12"/>
        <v>24.46493249917682</v>
      </c>
      <c r="E69" s="35">
        <f t="shared" si="12"/>
        <v>26.95105254150265</v>
      </c>
      <c r="F69" s="35">
        <f t="shared" si="12"/>
        <v>24.083538540166334</v>
      </c>
      <c r="G69" s="35">
        <f t="shared" si="12"/>
        <v>26.544879224386925</v>
      </c>
      <c r="H69" s="35">
        <f t="shared" si="12"/>
        <v>17.730590577305904</v>
      </c>
      <c r="I69" s="35">
        <f t="shared" si="12"/>
        <v>12.652016020631804</v>
      </c>
      <c r="J69" s="35">
        <f t="shared" si="12"/>
        <v>17.93272165596848</v>
      </c>
      <c r="K69" s="35">
        <f t="shared" si="12"/>
        <v>18.88174998096182</v>
      </c>
      <c r="L69" s="35">
        <f t="shared" si="12"/>
        <v>18.42211370957322</v>
      </c>
      <c r="M69" s="35">
        <f t="shared" si="12"/>
        <v>38.96198310520631</v>
      </c>
      <c r="N69" s="35">
        <f t="shared" si="12"/>
        <v>17.788657950706703</v>
      </c>
      <c r="O69" s="35">
        <f t="shared" si="12"/>
        <v>22.783229515308264</v>
      </c>
      <c r="P69" s="35">
        <f t="shared" si="12"/>
        <v>48.13283719568352</v>
      </c>
      <c r="Q69" s="35">
        <f t="shared" si="12"/>
        <v>17.126475803615605</v>
      </c>
      <c r="R69" s="35">
        <f t="shared" si="12"/>
        <v>26.49341131172951</v>
      </c>
      <c r="S69" s="35">
        <f t="shared" si="12"/>
        <v>28.196361599779802</v>
      </c>
      <c r="T69" s="35">
        <f t="shared" si="12"/>
        <v>41.83193137312869</v>
      </c>
      <c r="U69" s="35">
        <f t="shared" si="12"/>
        <v>44.07590797470565</v>
      </c>
      <c r="V69" s="35">
        <f t="shared" si="12"/>
        <v>44.13723117219989</v>
      </c>
      <c r="W69" s="35">
        <f t="shared" si="12"/>
        <v>69.86109352889775</v>
      </c>
      <c r="X69" s="35">
        <f>X28/X$20*100</f>
        <v>76.72359326033094</v>
      </c>
      <c r="Y69" s="35">
        <f>Y28/Y$20*100</f>
        <v>72.02249236149639</v>
      </c>
      <c r="Z69" s="35">
        <f>Z28/Z$20*100</f>
        <v>73.3965610389535</v>
      </c>
      <c r="AA69" s="35">
        <f>AA28/AA$20*100</f>
        <v>66.4692790129218</v>
      </c>
      <c r="AB69" s="35">
        <f t="shared" si="12"/>
        <v>66.4904103972915</v>
      </c>
      <c r="AC69" s="35">
        <f t="shared" si="12"/>
        <v>68.51491970225071</v>
      </c>
    </row>
    <row r="70" spans="1:29" ht="15" customHeight="1">
      <c r="A70" s="22" t="s">
        <v>29</v>
      </c>
      <c r="B70" s="35">
        <f t="shared" si="12"/>
        <v>0</v>
      </c>
      <c r="C70" s="35">
        <f t="shared" si="12"/>
        <v>0</v>
      </c>
      <c r="D70" s="35">
        <f t="shared" si="12"/>
        <v>0</v>
      </c>
      <c r="E70" s="35">
        <f t="shared" si="12"/>
        <v>0</v>
      </c>
      <c r="F70" s="35">
        <f t="shared" si="12"/>
        <v>0</v>
      </c>
      <c r="G70" s="35">
        <f t="shared" si="12"/>
        <v>0</v>
      </c>
      <c r="H70" s="35">
        <f t="shared" si="12"/>
        <v>0</v>
      </c>
      <c r="I70" s="35">
        <f t="shared" si="12"/>
        <v>0</v>
      </c>
      <c r="J70" s="35">
        <f t="shared" si="12"/>
        <v>0</v>
      </c>
      <c r="K70" s="35">
        <f t="shared" si="12"/>
        <v>0</v>
      </c>
      <c r="L70" s="35">
        <f t="shared" si="12"/>
        <v>0</v>
      </c>
      <c r="M70" s="35">
        <f t="shared" si="12"/>
        <v>0</v>
      </c>
      <c r="N70" s="35">
        <f t="shared" si="12"/>
        <v>0</v>
      </c>
      <c r="O70" s="35">
        <f t="shared" si="12"/>
        <v>0</v>
      </c>
      <c r="P70" s="35">
        <f t="shared" si="12"/>
        <v>0</v>
      </c>
      <c r="Q70" s="35">
        <f t="shared" si="12"/>
        <v>0</v>
      </c>
      <c r="R70" s="35">
        <f t="shared" si="12"/>
        <v>0</v>
      </c>
      <c r="S70" s="35">
        <f t="shared" si="12"/>
        <v>0</v>
      </c>
      <c r="T70" s="35">
        <f t="shared" si="12"/>
        <v>0</v>
      </c>
      <c r="U70" s="35">
        <f t="shared" si="12"/>
        <v>0</v>
      </c>
      <c r="V70" s="35">
        <f t="shared" si="12"/>
        <v>0</v>
      </c>
      <c r="W70" s="35">
        <f t="shared" si="12"/>
        <v>0</v>
      </c>
      <c r="X70" s="35">
        <f t="shared" si="12"/>
        <v>56.18920731074836</v>
      </c>
      <c r="Y70" s="35">
        <f t="shared" si="12"/>
        <v>52.371755627539976</v>
      </c>
      <c r="Z70" s="35">
        <f t="shared" si="12"/>
        <v>55.17721317399992</v>
      </c>
      <c r="AA70" s="35">
        <f t="shared" si="12"/>
        <v>49.554930677348345</v>
      </c>
      <c r="AB70" s="35">
        <f t="shared" si="12"/>
        <v>49.19066325546273</v>
      </c>
      <c r="AC70" s="35">
        <f t="shared" si="12"/>
        <v>51.006800824645474</v>
      </c>
    </row>
    <row r="71" spans="1:29" ht="15" customHeight="1">
      <c r="A71" s="22" t="s">
        <v>30</v>
      </c>
      <c r="B71" s="35">
        <f t="shared" si="12"/>
        <v>0</v>
      </c>
      <c r="C71" s="35">
        <f t="shared" si="12"/>
        <v>0</v>
      </c>
      <c r="D71" s="35">
        <f t="shared" si="12"/>
        <v>0</v>
      </c>
      <c r="E71" s="35">
        <f t="shared" si="12"/>
        <v>0</v>
      </c>
      <c r="F71" s="35">
        <f t="shared" si="12"/>
        <v>0</v>
      </c>
      <c r="G71" s="35">
        <f t="shared" si="12"/>
        <v>0</v>
      </c>
      <c r="H71" s="35">
        <f t="shared" si="12"/>
        <v>0</v>
      </c>
      <c r="I71" s="35">
        <f t="shared" si="12"/>
        <v>0</v>
      </c>
      <c r="J71" s="35">
        <f t="shared" si="12"/>
        <v>0</v>
      </c>
      <c r="K71" s="35">
        <f t="shared" si="12"/>
        <v>0</v>
      </c>
      <c r="L71" s="35">
        <f t="shared" si="12"/>
        <v>0</v>
      </c>
      <c r="M71" s="35">
        <f aca="true" t="shared" si="13" ref="C71:AC76">M30/M$20*100</f>
        <v>0</v>
      </c>
      <c r="N71" s="35">
        <f t="shared" si="13"/>
        <v>0</v>
      </c>
      <c r="O71" s="35">
        <f t="shared" si="13"/>
        <v>0</v>
      </c>
      <c r="P71" s="35">
        <f t="shared" si="13"/>
        <v>0</v>
      </c>
      <c r="Q71" s="35">
        <f t="shared" si="13"/>
        <v>0</v>
      </c>
      <c r="R71" s="35">
        <f t="shared" si="13"/>
        <v>0</v>
      </c>
      <c r="S71" s="35">
        <f t="shared" si="13"/>
        <v>0</v>
      </c>
      <c r="T71" s="35">
        <f t="shared" si="13"/>
        <v>0</v>
      </c>
      <c r="U71" s="35">
        <f t="shared" si="13"/>
        <v>0</v>
      </c>
      <c r="V71" s="35">
        <f t="shared" si="13"/>
        <v>0</v>
      </c>
      <c r="W71" s="35">
        <f t="shared" si="13"/>
        <v>0</v>
      </c>
      <c r="X71" s="35">
        <f t="shared" si="13"/>
        <v>20.53438594958259</v>
      </c>
      <c r="Y71" s="35">
        <f t="shared" si="13"/>
        <v>19.650736733956425</v>
      </c>
      <c r="Z71" s="35">
        <f t="shared" si="13"/>
        <v>18.219347864953576</v>
      </c>
      <c r="AA71" s="35">
        <f t="shared" si="13"/>
        <v>16.914348335573454</v>
      </c>
      <c r="AB71" s="35">
        <f t="shared" si="13"/>
        <v>17.29974714182877</v>
      </c>
      <c r="AC71" s="35">
        <f t="shared" si="13"/>
        <v>17.50811887760524</v>
      </c>
    </row>
    <row r="72" spans="1:29" ht="15" customHeight="1">
      <c r="A72" s="21" t="s">
        <v>14</v>
      </c>
      <c r="B72" s="35">
        <f>B31/B$20*100</f>
        <v>9.99519461797213</v>
      </c>
      <c r="C72" s="35">
        <f t="shared" si="13"/>
        <v>1.0051079255231503</v>
      </c>
      <c r="D72" s="35">
        <f t="shared" si="13"/>
        <v>0</v>
      </c>
      <c r="E72" s="35">
        <f t="shared" si="13"/>
        <v>0.22676707170973814</v>
      </c>
      <c r="F72" s="35">
        <f t="shared" si="13"/>
        <v>0</v>
      </c>
      <c r="G72" s="35">
        <f t="shared" si="13"/>
        <v>0.014717515683352651</v>
      </c>
      <c r="H72" s="35">
        <f t="shared" si="13"/>
        <v>0</v>
      </c>
      <c r="I72" s="35">
        <f t="shared" si="13"/>
        <v>0</v>
      </c>
      <c r="J72" s="35">
        <f t="shared" si="13"/>
        <v>0</v>
      </c>
      <c r="K72" s="35">
        <f t="shared" si="13"/>
        <v>0</v>
      </c>
      <c r="L72" s="35">
        <f t="shared" si="13"/>
        <v>0</v>
      </c>
      <c r="M72" s="35">
        <f t="shared" si="13"/>
        <v>0</v>
      </c>
      <c r="N72" s="35">
        <f t="shared" si="13"/>
        <v>0</v>
      </c>
      <c r="O72" s="35">
        <f t="shared" si="13"/>
        <v>0.24730391135192936</v>
      </c>
      <c r="P72" s="35">
        <f t="shared" si="13"/>
        <v>0.7963960131929558</v>
      </c>
      <c r="Q72" s="35">
        <f t="shared" si="13"/>
        <v>2.1595000497762062</v>
      </c>
      <c r="R72" s="35">
        <f t="shared" si="13"/>
        <v>1.2433828103192603</v>
      </c>
      <c r="S72" s="35">
        <f t="shared" si="13"/>
        <v>0.3758018000545945</v>
      </c>
      <c r="T72" s="35">
        <f t="shared" si="13"/>
        <v>0.22044469084494928</v>
      </c>
      <c r="U72" s="35">
        <f t="shared" si="13"/>
        <v>0.28732704826207606</v>
      </c>
      <c r="V72" s="35">
        <f t="shared" si="13"/>
        <v>0.15137395529409287</v>
      </c>
      <c r="W72" s="35">
        <f t="shared" si="13"/>
        <v>0.12615473101830735</v>
      </c>
      <c r="X72" s="35">
        <f t="shared" si="13"/>
        <v>0.1365309776218524</v>
      </c>
      <c r="Y72" s="35">
        <f t="shared" si="13"/>
        <v>0.15718576592606803</v>
      </c>
      <c r="Z72" s="35">
        <f t="shared" si="13"/>
        <v>0.2750140014488517</v>
      </c>
      <c r="AA72" s="35">
        <f t="shared" si="13"/>
        <v>0.4918332078149173</v>
      </c>
      <c r="AB72" s="35">
        <f t="shared" si="13"/>
        <v>0.6389252218181517</v>
      </c>
      <c r="AC72" s="35">
        <f t="shared" si="13"/>
        <v>0.7200879295438297</v>
      </c>
    </row>
    <row r="73" spans="1:29" ht="15" customHeight="1">
      <c r="A73" s="21" t="s">
        <v>13</v>
      </c>
      <c r="B73" s="35">
        <f>B32/B$20*100</f>
        <v>6.102835175396444</v>
      </c>
      <c r="C73" s="35">
        <f t="shared" si="13"/>
        <v>1.532377656945131</v>
      </c>
      <c r="D73" s="35">
        <f t="shared" si="13"/>
        <v>0</v>
      </c>
      <c r="E73" s="35">
        <f t="shared" si="13"/>
        <v>15.69399281191169</v>
      </c>
      <c r="F73" s="35">
        <f t="shared" si="13"/>
        <v>42.905264136040515</v>
      </c>
      <c r="G73" s="35">
        <f t="shared" si="13"/>
        <v>1.9795058594109314</v>
      </c>
      <c r="H73" s="35">
        <f t="shared" si="13"/>
        <v>10.502781889643204</v>
      </c>
      <c r="I73" s="35">
        <f t="shared" si="13"/>
        <v>0.03508500138973058</v>
      </c>
      <c r="J73" s="35">
        <f t="shared" si="13"/>
        <v>0</v>
      </c>
      <c r="K73" s="35">
        <f t="shared" si="13"/>
        <v>2.094283792135907</v>
      </c>
      <c r="L73" s="35">
        <f t="shared" si="13"/>
        <v>0.14549519044415435</v>
      </c>
      <c r="M73" s="35">
        <f t="shared" si="13"/>
        <v>0.7198789310710704</v>
      </c>
      <c r="N73" s="35">
        <f t="shared" si="13"/>
        <v>0</v>
      </c>
      <c r="O73" s="35">
        <f t="shared" si="13"/>
        <v>0</v>
      </c>
      <c r="P73" s="35">
        <f t="shared" si="13"/>
        <v>0</v>
      </c>
      <c r="Q73" s="35">
        <f t="shared" si="13"/>
        <v>0.0917354420886677</v>
      </c>
      <c r="R73" s="35">
        <f t="shared" si="13"/>
        <v>0.12395999002742554</v>
      </c>
      <c r="S73" s="35">
        <f t="shared" si="13"/>
        <v>0.0008644525042159464</v>
      </c>
      <c r="T73" s="35">
        <f t="shared" si="13"/>
        <v>0.6511280570477822</v>
      </c>
      <c r="U73" s="35">
        <f t="shared" si="13"/>
        <v>0</v>
      </c>
      <c r="V73" s="35">
        <f t="shared" si="13"/>
        <v>2.2706854007692994</v>
      </c>
      <c r="W73" s="35">
        <f t="shared" si="13"/>
        <v>6.470478706492123</v>
      </c>
      <c r="X73" s="35">
        <f t="shared" si="13"/>
        <v>0</v>
      </c>
      <c r="Y73" s="35">
        <f t="shared" si="13"/>
        <v>1.1870113663042625</v>
      </c>
      <c r="Z73" s="35">
        <f t="shared" si="13"/>
        <v>1.492319060128423</v>
      </c>
      <c r="AA73" s="35">
        <f t="shared" si="13"/>
        <v>2.262407639916934</v>
      </c>
      <c r="AB73" s="35">
        <f t="shared" si="13"/>
        <v>3.1462012798756946</v>
      </c>
      <c r="AC73" s="35">
        <f t="shared" si="13"/>
        <v>3.045641988467982</v>
      </c>
    </row>
    <row r="74" spans="1:30" ht="15" customHeight="1">
      <c r="A74" s="21" t="s">
        <v>10</v>
      </c>
      <c r="B74" s="35">
        <f>B33/B$20*100</f>
        <v>0</v>
      </c>
      <c r="C74" s="35">
        <f t="shared" si="13"/>
        <v>3.2460042840665677</v>
      </c>
      <c r="D74" s="35">
        <f t="shared" si="13"/>
        <v>13.917242893206014</v>
      </c>
      <c r="E74" s="35">
        <f t="shared" si="13"/>
        <v>0</v>
      </c>
      <c r="F74" s="35">
        <f t="shared" si="13"/>
        <v>0</v>
      </c>
      <c r="G74" s="35">
        <f t="shared" si="13"/>
        <v>0</v>
      </c>
      <c r="H74" s="35">
        <f t="shared" si="13"/>
        <v>0</v>
      </c>
      <c r="I74" s="35">
        <f t="shared" si="13"/>
        <v>0</v>
      </c>
      <c r="J74" s="35">
        <f t="shared" si="13"/>
        <v>0</v>
      </c>
      <c r="K74" s="35">
        <f t="shared" si="13"/>
        <v>0</v>
      </c>
      <c r="L74" s="35">
        <f t="shared" si="13"/>
        <v>0</v>
      </c>
      <c r="M74" s="35">
        <f t="shared" si="13"/>
        <v>0</v>
      </c>
      <c r="N74" s="35">
        <f t="shared" si="13"/>
        <v>0</v>
      </c>
      <c r="O74" s="35">
        <f t="shared" si="13"/>
        <v>0</v>
      </c>
      <c r="P74" s="35">
        <f t="shared" si="13"/>
        <v>0</v>
      </c>
      <c r="Q74" s="35">
        <f t="shared" si="13"/>
        <v>0</v>
      </c>
      <c r="R74" s="35">
        <f t="shared" si="13"/>
        <v>0</v>
      </c>
      <c r="S74" s="35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1" t="s">
        <v>34</v>
      </c>
    </row>
    <row r="75" spans="1:29" ht="15" customHeight="1">
      <c r="A75" s="21" t="s">
        <v>21</v>
      </c>
      <c r="B75" s="35">
        <f>B34/B$20*100</f>
        <v>0</v>
      </c>
      <c r="C75" s="35">
        <f t="shared" si="13"/>
        <v>0</v>
      </c>
      <c r="D75" s="35">
        <f t="shared" si="13"/>
        <v>0</v>
      </c>
      <c r="E75" s="35">
        <f t="shared" si="13"/>
        <v>0</v>
      </c>
      <c r="F75" s="35">
        <f t="shared" si="13"/>
        <v>0</v>
      </c>
      <c r="G75" s="35">
        <f t="shared" si="13"/>
        <v>0</v>
      </c>
      <c r="H75" s="35">
        <f t="shared" si="13"/>
        <v>0</v>
      </c>
      <c r="I75" s="35">
        <f t="shared" si="13"/>
        <v>0</v>
      </c>
      <c r="J75" s="35">
        <f t="shared" si="13"/>
        <v>0</v>
      </c>
      <c r="K75" s="35">
        <f t="shared" si="13"/>
        <v>0</v>
      </c>
      <c r="L75" s="35">
        <f t="shared" si="13"/>
        <v>0</v>
      </c>
      <c r="M75" s="35">
        <f t="shared" si="13"/>
        <v>0</v>
      </c>
      <c r="N75" s="35">
        <f t="shared" si="13"/>
        <v>0</v>
      </c>
      <c r="O75" s="35">
        <f t="shared" si="13"/>
        <v>0</v>
      </c>
      <c r="P75" s="35">
        <f t="shared" si="13"/>
        <v>0</v>
      </c>
      <c r="Q75" s="35">
        <f t="shared" si="13"/>
        <v>0</v>
      </c>
      <c r="R75" s="35">
        <f t="shared" si="13"/>
        <v>0</v>
      </c>
      <c r="S75" s="35">
        <f t="shared" si="13"/>
        <v>0</v>
      </c>
      <c r="T75" s="35">
        <f t="shared" si="13"/>
        <v>0</v>
      </c>
      <c r="U75" s="35">
        <f t="shared" si="13"/>
        <v>2.2584926452273906</v>
      </c>
      <c r="V75" s="35">
        <f t="shared" si="13"/>
        <v>2.1722947426186403</v>
      </c>
      <c r="W75" s="35">
        <f t="shared" si="13"/>
        <v>1.8638378828218665</v>
      </c>
      <c r="X75" s="35">
        <f t="shared" si="13"/>
        <v>0.9726272770702253</v>
      </c>
      <c r="Y75" s="35">
        <f t="shared" si="13"/>
        <v>1.5252759557910327</v>
      </c>
      <c r="Z75" s="35">
        <f t="shared" si="13"/>
        <v>0.8616382977637126</v>
      </c>
      <c r="AA75" s="35">
        <f t="shared" si="13"/>
        <v>1.4818482388972358</v>
      </c>
      <c r="AB75" s="35">
        <f t="shared" si="13"/>
        <v>1.6878143547513789</v>
      </c>
      <c r="AC75" s="35">
        <f t="shared" si="13"/>
        <v>2.0828199688638396</v>
      </c>
    </row>
    <row r="76" spans="1:29" ht="15" customHeight="1">
      <c r="A76" s="21" t="s">
        <v>22</v>
      </c>
      <c r="B76" s="35">
        <f>B35/B$20*100</f>
        <v>0</v>
      </c>
      <c r="C76" s="35">
        <f t="shared" si="13"/>
        <v>0</v>
      </c>
      <c r="D76" s="35">
        <f t="shared" si="13"/>
        <v>0</v>
      </c>
      <c r="E76" s="35">
        <f t="shared" si="13"/>
        <v>0</v>
      </c>
      <c r="F76" s="35">
        <f t="shared" si="13"/>
        <v>0</v>
      </c>
      <c r="G76" s="35">
        <f t="shared" si="13"/>
        <v>0</v>
      </c>
      <c r="H76" s="35">
        <f t="shared" si="13"/>
        <v>0</v>
      </c>
      <c r="I76" s="35">
        <f t="shared" si="13"/>
        <v>0</v>
      </c>
      <c r="J76" s="35">
        <f t="shared" si="13"/>
        <v>0</v>
      </c>
      <c r="K76" s="35">
        <f t="shared" si="13"/>
        <v>0</v>
      </c>
      <c r="L76" s="35">
        <f t="shared" si="13"/>
        <v>0</v>
      </c>
      <c r="M76" s="35">
        <f t="shared" si="13"/>
        <v>0</v>
      </c>
      <c r="N76" s="35">
        <f t="shared" si="13"/>
        <v>0</v>
      </c>
      <c r="O76" s="35">
        <f t="shared" si="13"/>
        <v>0</v>
      </c>
      <c r="P76" s="35">
        <f t="shared" si="13"/>
        <v>0</v>
      </c>
      <c r="Q76" s="35">
        <f t="shared" si="13"/>
        <v>0</v>
      </c>
      <c r="R76" s="35">
        <f t="shared" si="13"/>
        <v>0</v>
      </c>
      <c r="S76" s="35">
        <f t="shared" si="13"/>
        <v>0</v>
      </c>
      <c r="T76" s="35">
        <f t="shared" si="13"/>
        <v>0.2777130246061436</v>
      </c>
      <c r="U76" s="35">
        <f t="shared" si="13"/>
        <v>0.019521415564183266</v>
      </c>
      <c r="V76" s="35">
        <f t="shared" si="13"/>
        <v>0.002555794837602472</v>
      </c>
      <c r="W76" s="35">
        <f t="shared" si="13"/>
        <v>2.173557543236055</v>
      </c>
      <c r="X76" s="35">
        <f t="shared" si="13"/>
        <v>0</v>
      </c>
      <c r="Y76" s="35">
        <f t="shared" si="13"/>
        <v>0</v>
      </c>
      <c r="Z76" s="35">
        <f t="shared" si="13"/>
        <v>0</v>
      </c>
      <c r="AA76" s="35">
        <f t="shared" si="13"/>
        <v>0</v>
      </c>
      <c r="AB76" s="35">
        <f t="shared" si="13"/>
        <v>0</v>
      </c>
      <c r="AC76" s="35">
        <f t="shared" si="13"/>
        <v>0</v>
      </c>
    </row>
    <row r="77" spans="1:29" ht="15" customHeight="1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27" ht="15" customHeight="1">
      <c r="A78" s="32" t="s">
        <v>32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0"/>
      <c r="Q78" s="30"/>
      <c r="R78" s="30"/>
      <c r="S78" s="30"/>
      <c r="T78" s="30"/>
      <c r="U78" s="30"/>
      <c r="V78" s="30"/>
      <c r="W78" s="30"/>
      <c r="X78" s="2"/>
      <c r="Y78" s="2"/>
      <c r="Z78" s="2"/>
      <c r="AA78" s="2"/>
    </row>
    <row r="79" spans="1:29" ht="15" customHeight="1">
      <c r="A79" s="32" t="s">
        <v>40</v>
      </c>
      <c r="AC79" s="1" t="s">
        <v>34</v>
      </c>
    </row>
    <row r="80" ht="15" customHeight="1"/>
    <row r="81" ht="15" customHeight="1"/>
    <row r="82" ht="15" customHeight="1"/>
    <row r="83" spans="1:30" s="42" customFormat="1" ht="15" customHeight="1" hidden="1">
      <c r="A83" s="40" t="s">
        <v>45</v>
      </c>
      <c r="B83" s="41">
        <v>0.11802941762158524</v>
      </c>
      <c r="C83" s="41">
        <v>0.14910143807090018</v>
      </c>
      <c r="D83" s="41">
        <v>0.2420283761864577</v>
      </c>
      <c r="E83" s="41">
        <v>0.45089207001707926</v>
      </c>
      <c r="F83" s="41">
        <v>0.7187093607688491</v>
      </c>
      <c r="G83" s="41">
        <v>1.1409077767375149</v>
      </c>
      <c r="H83" s="41">
        <v>1.9356950257899364</v>
      </c>
      <c r="I83" s="41">
        <v>4.677871763438514</v>
      </c>
      <c r="J83" s="41">
        <v>9.401126265783308</v>
      </c>
      <c r="K83" s="41">
        <v>11.918350345260333</v>
      </c>
      <c r="L83" s="41">
        <v>15.266164431478533</v>
      </c>
      <c r="M83" s="41">
        <v>18.85408949051557</v>
      </c>
      <c r="N83" s="41">
        <v>21.65692959197304</v>
      </c>
      <c r="O83" s="41">
        <v>23.74698812277574</v>
      </c>
      <c r="P83" s="41">
        <v>25.755145102829825</v>
      </c>
      <c r="Q83" s="41">
        <v>35.5427598739351</v>
      </c>
      <c r="R83" s="41">
        <v>46.378983283324075</v>
      </c>
      <c r="S83" s="41">
        <v>54.60034026311889</v>
      </c>
      <c r="T83" s="41">
        <v>63.03412209646774</v>
      </c>
      <c r="U83" s="41">
        <v>72.53228596768676</v>
      </c>
      <c r="V83" s="41">
        <v>81.3499348748106</v>
      </c>
      <c r="W83" s="41">
        <v>86.15007751691425</v>
      </c>
      <c r="X83" s="41">
        <v>92.10814646624468</v>
      </c>
      <c r="Y83" s="41">
        <v>100</v>
      </c>
      <c r="Z83" s="41">
        <v>109.07501186969668</v>
      </c>
      <c r="AA83" s="41">
        <v>114.08689293544731</v>
      </c>
      <c r="AB83" s="41">
        <v>121.74281048553523</v>
      </c>
      <c r="AC83" s="41">
        <v>127.19874043837436</v>
      </c>
      <c r="AD83" s="41">
        <v>135.63737459298054</v>
      </c>
    </row>
    <row r="84" spans="1:29" ht="15" customHeight="1">
      <c r="A84" s="54" t="s">
        <v>36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</row>
    <row r="85" spans="1:29" ht="15" customHeight="1">
      <c r="A85" s="55" t="s">
        <v>35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29" ht="15" customHeight="1">
      <c r="A87" s="4" t="s">
        <v>1</v>
      </c>
      <c r="B87" s="5">
        <v>1980</v>
      </c>
      <c r="C87" s="5">
        <v>1981</v>
      </c>
      <c r="D87" s="5">
        <v>1982</v>
      </c>
      <c r="E87" s="5">
        <v>1983</v>
      </c>
      <c r="F87" s="5">
        <v>1984</v>
      </c>
      <c r="G87" s="5">
        <v>1985</v>
      </c>
      <c r="H87" s="5">
        <v>1986</v>
      </c>
      <c r="I87" s="5">
        <v>1987</v>
      </c>
      <c r="J87" s="5">
        <v>1988</v>
      </c>
      <c r="K87" s="5">
        <v>1989</v>
      </c>
      <c r="L87" s="5">
        <v>1990</v>
      </c>
      <c r="M87" s="5">
        <v>1991</v>
      </c>
      <c r="N87" s="5">
        <v>1992</v>
      </c>
      <c r="O87" s="5">
        <v>1993</v>
      </c>
      <c r="P87" s="5">
        <v>1994</v>
      </c>
      <c r="Q87" s="5">
        <v>1995</v>
      </c>
      <c r="R87" s="5">
        <v>1996</v>
      </c>
      <c r="S87" s="5">
        <v>1997</v>
      </c>
      <c r="T87" s="6">
        <v>1998</v>
      </c>
      <c r="U87" s="5">
        <v>1999</v>
      </c>
      <c r="V87" s="6">
        <v>2000</v>
      </c>
      <c r="W87" s="5">
        <v>2001</v>
      </c>
      <c r="X87" s="6">
        <v>2002</v>
      </c>
      <c r="Y87" s="6">
        <v>2003</v>
      </c>
      <c r="Z87" s="6">
        <v>2004</v>
      </c>
      <c r="AA87" s="6">
        <v>2005</v>
      </c>
      <c r="AB87" s="5">
        <v>2006</v>
      </c>
      <c r="AC87" s="5">
        <v>2007</v>
      </c>
    </row>
    <row r="88" spans="1:22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43"/>
      <c r="T88" s="43"/>
      <c r="U88" s="2"/>
      <c r="V88" s="2"/>
    </row>
    <row r="89" spans="1:29" s="34" customFormat="1" ht="15" customHeight="1">
      <c r="A89" s="8" t="s">
        <v>18</v>
      </c>
      <c r="B89" s="9">
        <f aca="true" t="shared" si="14" ref="B89:AB94">B7/B$83*100</f>
        <v>3526239.5459272796</v>
      </c>
      <c r="C89" s="9">
        <f t="shared" si="14"/>
        <v>4070383.2763263434</v>
      </c>
      <c r="D89" s="9">
        <f t="shared" si="14"/>
        <v>3764434.6268641334</v>
      </c>
      <c r="E89" s="9">
        <f t="shared" si="14"/>
        <v>5114749.522901664</v>
      </c>
      <c r="F89" s="9">
        <f t="shared" si="14"/>
        <v>5989347.342568484</v>
      </c>
      <c r="G89" s="9">
        <f t="shared" si="14"/>
        <v>4764364.053634263</v>
      </c>
      <c r="H89" s="9">
        <f t="shared" si="14"/>
        <v>5060456.254467339</v>
      </c>
      <c r="I89" s="9">
        <f t="shared" si="14"/>
        <v>4691599.323335847</v>
      </c>
      <c r="J89" s="9">
        <f t="shared" si="14"/>
        <v>4600214.780372021</v>
      </c>
      <c r="K89" s="9">
        <f t="shared" si="14"/>
        <v>3988478.155360155</v>
      </c>
      <c r="L89" s="9">
        <f t="shared" si="14"/>
        <v>4704761.1941019725</v>
      </c>
      <c r="M89" s="9">
        <f t="shared" si="14"/>
        <v>5511151.840679984</v>
      </c>
      <c r="N89" s="9">
        <f t="shared" si="14"/>
        <v>6232151.21177774</v>
      </c>
      <c r="O89" s="9">
        <f t="shared" si="14"/>
        <v>6404866.723040317</v>
      </c>
      <c r="P89" s="9">
        <f t="shared" si="14"/>
        <v>11213042.630781727</v>
      </c>
      <c r="Q89" s="9">
        <f t="shared" si="14"/>
        <v>10343809.695814038</v>
      </c>
      <c r="R89" s="9">
        <f t="shared" si="14"/>
        <v>10453382.195515266</v>
      </c>
      <c r="S89" s="9">
        <f t="shared" si="14"/>
        <v>12640626.554230476</v>
      </c>
      <c r="T89" s="9">
        <f t="shared" si="14"/>
        <v>15423690.454705017</v>
      </c>
      <c r="U89" s="9">
        <f t="shared" si="14"/>
        <v>17051343.90981396</v>
      </c>
      <c r="V89" s="9">
        <f t="shared" si="14"/>
        <v>19033999.059530348</v>
      </c>
      <c r="W89" s="9">
        <f t="shared" si="14"/>
        <v>22779081.366638456</v>
      </c>
      <c r="X89" s="9">
        <f t="shared" si="14"/>
        <v>20464966.0623754</v>
      </c>
      <c r="Y89" s="9">
        <f t="shared" si="14"/>
        <v>21204707.566000003</v>
      </c>
      <c r="Z89" s="9">
        <f t="shared" si="14"/>
        <v>21448660.376904946</v>
      </c>
      <c r="AA89" s="9">
        <f t="shared" si="14"/>
        <v>24711297.70529539</v>
      </c>
      <c r="AB89" s="9">
        <f t="shared" si="14"/>
        <v>25340712.83303048</v>
      </c>
      <c r="AC89" s="9">
        <f>AC7/AC$83*100</f>
        <v>25602298.0949073</v>
      </c>
    </row>
    <row r="90" spans="1:29" ht="15" customHeight="1">
      <c r="A90" s="21" t="s">
        <v>4</v>
      </c>
      <c r="B90" s="13">
        <f t="shared" si="14"/>
        <v>513431.3226410215</v>
      </c>
      <c r="C90" s="13">
        <f t="shared" si="14"/>
        <v>546607.7393649645</v>
      </c>
      <c r="D90" s="13">
        <f t="shared" si="14"/>
        <v>445815.4936216002</v>
      </c>
      <c r="E90" s="13">
        <f t="shared" si="14"/>
        <v>356848.1477039623</v>
      </c>
      <c r="F90" s="13">
        <f t="shared" si="14"/>
        <v>57464.118674924124</v>
      </c>
      <c r="G90" s="13">
        <f t="shared" si="14"/>
        <v>35322.74985033404</v>
      </c>
      <c r="H90" s="13">
        <f t="shared" si="14"/>
        <v>60443.40582641811</v>
      </c>
      <c r="I90" s="13">
        <f t="shared" si="14"/>
        <v>41044.30598133126</v>
      </c>
      <c r="J90" s="13">
        <f t="shared" si="14"/>
        <v>42771.47105911111</v>
      </c>
      <c r="K90" s="13">
        <f t="shared" si="14"/>
        <v>55706.53494541973</v>
      </c>
      <c r="L90" s="13">
        <f t="shared" si="14"/>
        <v>53107.576800905634</v>
      </c>
      <c r="M90" s="13">
        <f t="shared" si="14"/>
        <v>51570.77463163201</v>
      </c>
      <c r="N90" s="13">
        <f t="shared" si="14"/>
        <v>85553.67888746038</v>
      </c>
      <c r="O90" s="13">
        <f t="shared" si="14"/>
        <v>51221.190397337145</v>
      </c>
      <c r="P90" s="13">
        <f t="shared" si="14"/>
        <v>50271.896928965056</v>
      </c>
      <c r="Q90" s="13">
        <f t="shared" si="14"/>
        <v>47019.73076732189</v>
      </c>
      <c r="R90" s="13">
        <f t="shared" si="14"/>
        <v>51585.807420238154</v>
      </c>
      <c r="S90" s="13">
        <f t="shared" si="14"/>
        <v>59768.385769645545</v>
      </c>
      <c r="T90" s="13">
        <f t="shared" si="14"/>
        <v>106198.19039845276</v>
      </c>
      <c r="U90" s="13">
        <f t="shared" si="14"/>
        <v>80591.86501586596</v>
      </c>
      <c r="V90" s="13">
        <f t="shared" si="14"/>
        <v>111891.36923105855</v>
      </c>
      <c r="W90" s="13">
        <f t="shared" si="14"/>
        <v>131291.0762939164</v>
      </c>
      <c r="X90" s="13">
        <f t="shared" si="14"/>
        <v>111629.6146917699</v>
      </c>
      <c r="Y90" s="13">
        <f t="shared" si="14"/>
        <v>87265.518</v>
      </c>
      <c r="Z90" s="13">
        <f t="shared" si="14"/>
        <v>105137.60304422225</v>
      </c>
      <c r="AA90" s="13">
        <f t="shared" si="14"/>
        <v>781429.3956663661</v>
      </c>
      <c r="AB90" s="13">
        <f t="shared" si="14"/>
        <v>967386.4890279745</v>
      </c>
      <c r="AC90" s="13">
        <f>AC8/AC$83*100</f>
        <v>1040919.7413723398</v>
      </c>
    </row>
    <row r="91" spans="1:29" ht="15" customHeight="1">
      <c r="A91" s="21" t="s">
        <v>5</v>
      </c>
      <c r="B91" s="13">
        <f t="shared" si="14"/>
        <v>327884.3595083751</v>
      </c>
      <c r="C91" s="13">
        <f t="shared" si="14"/>
        <v>238763.62602935874</v>
      </c>
      <c r="D91" s="13">
        <f t="shared" si="14"/>
        <v>202042.42482016917</v>
      </c>
      <c r="E91" s="13">
        <f t="shared" si="14"/>
        <v>86051.63536925877</v>
      </c>
      <c r="F91" s="13">
        <f t="shared" si="14"/>
        <v>169192.1750816168</v>
      </c>
      <c r="G91" s="13">
        <f t="shared" si="14"/>
        <v>89753.09143112175</v>
      </c>
      <c r="H91" s="13">
        <f t="shared" si="14"/>
        <v>130857.39056266418</v>
      </c>
      <c r="I91" s="13">
        <f t="shared" si="14"/>
        <v>140897.40662653872</v>
      </c>
      <c r="J91" s="13">
        <f t="shared" si="14"/>
        <v>142376.55810151758</v>
      </c>
      <c r="K91" s="13">
        <f t="shared" si="14"/>
        <v>182754.3189201679</v>
      </c>
      <c r="L91" s="13">
        <f t="shared" si="14"/>
        <v>254788.88410107908</v>
      </c>
      <c r="M91" s="13">
        <f t="shared" si="14"/>
        <v>320721.93160225876</v>
      </c>
      <c r="N91" s="13">
        <f t="shared" si="14"/>
        <v>432514.219535154</v>
      </c>
      <c r="O91" s="13">
        <f t="shared" si="14"/>
        <v>401366.6470342223</v>
      </c>
      <c r="P91" s="13">
        <f t="shared" si="14"/>
        <v>444384.6056507936</v>
      </c>
      <c r="Q91" s="13">
        <f t="shared" si="14"/>
        <v>312734.0347070623</v>
      </c>
      <c r="R91" s="13">
        <f t="shared" si="14"/>
        <v>305796.1342826468</v>
      </c>
      <c r="S91" s="13">
        <f t="shared" si="14"/>
        <v>346714.71109470766</v>
      </c>
      <c r="T91" s="13">
        <f t="shared" si="14"/>
        <v>486957.8916800692</v>
      </c>
      <c r="U91" s="13">
        <f t="shared" si="14"/>
        <v>397931.6674626588</v>
      </c>
      <c r="V91" s="13">
        <f t="shared" si="14"/>
        <v>433362.13426909747</v>
      </c>
      <c r="W91" s="13">
        <f t="shared" si="14"/>
        <v>679748.4876145651</v>
      </c>
      <c r="X91" s="13">
        <f t="shared" si="14"/>
        <v>587244.5410658941</v>
      </c>
      <c r="Y91" s="13">
        <f t="shared" si="14"/>
        <v>602881.338</v>
      </c>
      <c r="Z91" s="13">
        <f t="shared" si="14"/>
        <v>699304.7426033905</v>
      </c>
      <c r="AA91" s="13">
        <f t="shared" si="14"/>
        <v>738010.0757730386</v>
      </c>
      <c r="AB91" s="13">
        <f t="shared" si="14"/>
        <v>757920.8138205677</v>
      </c>
      <c r="AC91" s="13">
        <f>AC9/AC$83*100</f>
        <v>841803.3042699558</v>
      </c>
    </row>
    <row r="92" spans="1:29" ht="15" customHeight="1">
      <c r="A92" s="21" t="s">
        <v>6</v>
      </c>
      <c r="B92" s="13">
        <f t="shared" si="14"/>
        <v>83030.14788584175</v>
      </c>
      <c r="C92" s="13">
        <f t="shared" si="14"/>
        <v>127430.02512802853</v>
      </c>
      <c r="D92" s="13">
        <f t="shared" si="14"/>
        <v>409869.29534071125</v>
      </c>
      <c r="E92" s="13">
        <f t="shared" si="14"/>
        <v>990702.7195733994</v>
      </c>
      <c r="F92" s="13">
        <f t="shared" si="14"/>
        <v>1036580.3489786554</v>
      </c>
      <c r="G92" s="13">
        <f t="shared" si="14"/>
        <v>1317547.334367795</v>
      </c>
      <c r="H92" s="13">
        <f t="shared" si="14"/>
        <v>1765825.6876519637</v>
      </c>
      <c r="I92" s="13">
        <f t="shared" si="14"/>
        <v>1308201.7441841397</v>
      </c>
      <c r="J92" s="13">
        <f t="shared" si="14"/>
        <v>541956.3418208682</v>
      </c>
      <c r="K92" s="13">
        <f t="shared" si="14"/>
        <v>213614.29444910222</v>
      </c>
      <c r="L92" s="13">
        <f t="shared" si="14"/>
        <v>253072.0808976525</v>
      </c>
      <c r="M92" s="13">
        <f t="shared" si="14"/>
        <v>362840.645444127</v>
      </c>
      <c r="N92" s="13">
        <f t="shared" si="14"/>
        <v>233492.009036878</v>
      </c>
      <c r="O92" s="13">
        <f t="shared" si="14"/>
        <v>312104.80089858564</v>
      </c>
      <c r="P92" s="13">
        <f t="shared" si="14"/>
        <v>287551.8647024154</v>
      </c>
      <c r="Q92" s="13">
        <f t="shared" si="14"/>
        <v>585732.4606710426</v>
      </c>
      <c r="R92" s="13">
        <f t="shared" si="14"/>
        <v>456176.11474478274</v>
      </c>
      <c r="S92" s="13">
        <f t="shared" si="14"/>
        <v>393827.75082309893</v>
      </c>
      <c r="T92" s="13">
        <f t="shared" si="14"/>
        <v>614667.5548317214</v>
      </c>
      <c r="U92" s="13">
        <f t="shared" si="14"/>
        <v>737012.0297024037</v>
      </c>
      <c r="V92" s="13">
        <f t="shared" si="14"/>
        <v>464958.8368842325</v>
      </c>
      <c r="W92" s="13">
        <f t="shared" si="14"/>
        <v>456098.4532171249</v>
      </c>
      <c r="X92" s="13">
        <f t="shared" si="14"/>
        <v>214741.36174533342</v>
      </c>
      <c r="Y92" s="13">
        <f t="shared" si="14"/>
        <v>288106.392</v>
      </c>
      <c r="Z92" s="13">
        <f t="shared" si="14"/>
        <v>160879.97332480876</v>
      </c>
      <c r="AA92" s="13">
        <f t="shared" si="14"/>
        <v>293753.24577348743</v>
      </c>
      <c r="AB92" s="13">
        <f t="shared" si="14"/>
        <v>232342.8372253718</v>
      </c>
      <c r="AC92" s="13">
        <f>AC10/AC$83*100</f>
        <v>148776.630450743</v>
      </c>
    </row>
    <row r="93" spans="1:29" ht="15" customHeight="1">
      <c r="A93" s="21" t="s">
        <v>7</v>
      </c>
      <c r="B93" s="13">
        <f t="shared" si="14"/>
        <v>384649.86877726694</v>
      </c>
      <c r="C93" s="13">
        <f t="shared" si="14"/>
        <v>329976.696647316</v>
      </c>
      <c r="D93" s="13">
        <f t="shared" si="14"/>
        <v>246665.29165161756</v>
      </c>
      <c r="E93" s="13">
        <f t="shared" si="14"/>
        <v>301180.7237924057</v>
      </c>
      <c r="F93" s="13">
        <f t="shared" si="14"/>
        <v>1490866.9046048718</v>
      </c>
      <c r="G93" s="13">
        <f t="shared" si="14"/>
        <v>366900.82102605037</v>
      </c>
      <c r="H93" s="13">
        <f t="shared" si="14"/>
        <v>86945.51453492451</v>
      </c>
      <c r="I93" s="13">
        <f t="shared" si="14"/>
        <v>277305.5922863693</v>
      </c>
      <c r="J93" s="13">
        <f t="shared" si="14"/>
        <v>50036.558035826565</v>
      </c>
      <c r="K93" s="13">
        <f t="shared" si="14"/>
        <v>53407.55906316633</v>
      </c>
      <c r="L93" s="13">
        <f t="shared" si="14"/>
        <v>381539.1892405997</v>
      </c>
      <c r="M93" s="13">
        <f t="shared" si="14"/>
        <v>533954.1856457323</v>
      </c>
      <c r="N93" s="13">
        <f t="shared" si="14"/>
        <v>788741.5400902997</v>
      </c>
      <c r="O93" s="13">
        <f t="shared" si="14"/>
        <v>711763.9050734628</v>
      </c>
      <c r="P93" s="13">
        <f t="shared" si="14"/>
        <v>4822254.330314524</v>
      </c>
      <c r="Q93" s="13">
        <f t="shared" si="14"/>
        <v>744469.8412236844</v>
      </c>
      <c r="R93" s="13">
        <f t="shared" si="14"/>
        <v>476175.3522083065</v>
      </c>
      <c r="S93" s="13">
        <f t="shared" si="14"/>
        <v>678881.5384917648</v>
      </c>
      <c r="T93" s="13">
        <f t="shared" si="14"/>
        <v>70649.78858886262</v>
      </c>
      <c r="U93" s="13">
        <f t="shared" si="14"/>
        <v>78683.58378422708</v>
      </c>
      <c r="V93" s="13">
        <f t="shared" si="14"/>
        <v>68044.82767587327</v>
      </c>
      <c r="W93" s="13">
        <f t="shared" si="14"/>
        <v>141710.40296049733</v>
      </c>
      <c r="X93" s="13">
        <f t="shared" si="14"/>
        <v>128015.0437542589</v>
      </c>
      <c r="Y93" s="13">
        <f t="shared" si="14"/>
        <v>86867.153</v>
      </c>
      <c r="Z93" s="13">
        <f t="shared" si="14"/>
        <v>204690.8253071922</v>
      </c>
      <c r="AA93" s="13">
        <f t="shared" si="14"/>
        <v>223783.75677603777</v>
      </c>
      <c r="AB93" s="13">
        <f t="shared" si="14"/>
        <v>175929.15683957186</v>
      </c>
      <c r="AC93" s="13">
        <f>AC11/AC$83*100</f>
        <v>246016.03673238333</v>
      </c>
    </row>
    <row r="94" spans="1:29" ht="15" customHeight="1">
      <c r="A94" s="21" t="s">
        <v>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>
        <f t="shared" si="14"/>
        <v>10467.251618687143</v>
      </c>
      <c r="T94" s="13">
        <f t="shared" si="14"/>
        <v>6607.681461202425</v>
      </c>
      <c r="U94" s="13">
        <f t="shared" si="14"/>
        <v>9770.428307136413</v>
      </c>
      <c r="V94" s="13">
        <f t="shared" si="14"/>
        <v>107.64483110497866</v>
      </c>
      <c r="W94" s="13">
        <f t="shared" si="14"/>
        <v>20.117219275394525</v>
      </c>
      <c r="X94" s="13">
        <f t="shared" si="14"/>
        <v>39.5567616957231</v>
      </c>
      <c r="Y94" s="13"/>
      <c r="Z94" s="13">
        <f>Z12/Z$83*100</f>
        <v>1.2486819635894921</v>
      </c>
      <c r="AA94" s="13"/>
      <c r="AB94" s="13"/>
      <c r="AC94" s="13"/>
    </row>
    <row r="95" spans="1:29" ht="15" customHeight="1">
      <c r="A95" s="21" t="s">
        <v>15</v>
      </c>
      <c r="B95" s="13">
        <f aca="true" t="shared" si="15" ref="B95:X95">B13/B$83*100</f>
        <v>2009668.47740017</v>
      </c>
      <c r="C95" s="13">
        <f t="shared" si="15"/>
        <v>2514395.6010788367</v>
      </c>
      <c r="D95" s="13">
        <f t="shared" si="15"/>
        <v>2460042.1214300347</v>
      </c>
      <c r="E95" s="13">
        <f t="shared" si="15"/>
        <v>2955918.0314471154</v>
      </c>
      <c r="F95" s="13">
        <f t="shared" si="15"/>
        <v>3235243.795228416</v>
      </c>
      <c r="G95" s="13">
        <f t="shared" si="15"/>
        <v>2954840.056958961</v>
      </c>
      <c r="H95" s="13">
        <f t="shared" si="15"/>
        <v>3016384.2558913683</v>
      </c>
      <c r="I95" s="13">
        <f t="shared" si="15"/>
        <v>2924150.274257469</v>
      </c>
      <c r="J95" s="13">
        <f t="shared" si="15"/>
        <v>3381286.358816011</v>
      </c>
      <c r="K95" s="13">
        <f t="shared" si="15"/>
        <v>3098602.4852580666</v>
      </c>
      <c r="L95" s="13">
        <f t="shared" si="15"/>
        <v>3492228.859402939</v>
      </c>
      <c r="M95" s="13">
        <f t="shared" si="15"/>
        <v>4132723.0381078087</v>
      </c>
      <c r="N95" s="13">
        <f t="shared" si="15"/>
        <v>4492969.309743007</v>
      </c>
      <c r="O95" s="13">
        <f t="shared" si="15"/>
        <v>4846006.0873837145</v>
      </c>
      <c r="P95" s="13">
        <f t="shared" si="15"/>
        <v>5428281.201360379</v>
      </c>
      <c r="Q95" s="13">
        <f t="shared" si="15"/>
        <v>4936021.828981742</v>
      </c>
      <c r="R95" s="13">
        <f t="shared" si="15"/>
        <v>5352956.6416619895</v>
      </c>
      <c r="S95" s="13">
        <f t="shared" si="15"/>
        <v>6134910.498465562</v>
      </c>
      <c r="T95" s="13">
        <f t="shared" si="15"/>
        <v>6659191.294162911</v>
      </c>
      <c r="U95" s="13">
        <f t="shared" si="15"/>
        <v>7153116.924112117</v>
      </c>
      <c r="V95" s="13">
        <f t="shared" si="15"/>
        <v>8259982.752709787</v>
      </c>
      <c r="W95" s="13">
        <f t="shared" si="15"/>
        <v>8996257.905256499</v>
      </c>
      <c r="X95" s="13">
        <f t="shared" si="15"/>
        <v>8110100.326182973</v>
      </c>
      <c r="Y95" s="13">
        <f>Y13/Y$83*100</f>
        <v>8659977.872</v>
      </c>
      <c r="Z95" s="13">
        <f>Z13/Z$83*100</f>
        <v>8574677.296549909</v>
      </c>
      <c r="AA95" s="13">
        <f aca="true" t="shared" si="16" ref="AA95:AC96">AA13/AA$83*100</f>
        <v>9045310.125010584</v>
      </c>
      <c r="AB95" s="13">
        <f t="shared" si="16"/>
        <v>9962918.34534337</v>
      </c>
      <c r="AC95" s="13">
        <f t="shared" si="16"/>
        <v>9695779.185781391</v>
      </c>
    </row>
    <row r="96" spans="1:29" ht="15" customHeight="1">
      <c r="A96" s="21" t="s">
        <v>9</v>
      </c>
      <c r="B96" s="13"/>
      <c r="C96" s="13"/>
      <c r="D96" s="13"/>
      <c r="E96" s="13"/>
      <c r="F96" s="13"/>
      <c r="G96" s="13"/>
      <c r="H96" s="13"/>
      <c r="I96" s="13"/>
      <c r="J96" s="13">
        <f>J14/J$83*100</f>
        <v>197178.50261694667</v>
      </c>
      <c r="K96" s="13"/>
      <c r="L96" s="13"/>
      <c r="M96" s="13"/>
      <c r="N96" s="13">
        <f>N14/N$83*100</f>
        <v>76041.25012302668</v>
      </c>
      <c r="O96" s="13"/>
      <c r="P96" s="13"/>
      <c r="Q96" s="13"/>
      <c r="R96" s="13"/>
      <c r="S96" s="13"/>
      <c r="T96" s="13"/>
      <c r="U96" s="13">
        <f>U14/U$83*100</f>
        <v>1563.0253271006295</v>
      </c>
      <c r="V96" s="13">
        <f>V14/V$83*100</f>
        <v>0</v>
      </c>
      <c r="W96" s="13">
        <f>W14/W$83*100</f>
        <v>0</v>
      </c>
      <c r="X96" s="13">
        <f>X14/X$83*100</f>
        <v>618326.2814964125</v>
      </c>
      <c r="Y96" s="13">
        <f>Y14/Y$83*100</f>
        <v>199201.515</v>
      </c>
      <c r="Z96" s="13">
        <f>Z14/Z$83*100</f>
        <v>172689.687373145</v>
      </c>
      <c r="AA96" s="13">
        <f t="shared" si="16"/>
        <v>362320.69904286705</v>
      </c>
      <c r="AB96" s="13">
        <f t="shared" si="16"/>
        <v>221186.36733131285</v>
      </c>
      <c r="AC96" s="13">
        <f t="shared" si="16"/>
        <v>1099835.02602196</v>
      </c>
    </row>
    <row r="97" spans="1:29" ht="15" customHeight="1">
      <c r="A97" s="21" t="s">
        <v>10</v>
      </c>
      <c r="B97" s="13">
        <f>B15/B$83*100</f>
        <v>74557.6838158579</v>
      </c>
      <c r="C97" s="13"/>
      <c r="D97" s="13"/>
      <c r="E97" s="13"/>
      <c r="F97" s="13"/>
      <c r="G97" s="13"/>
      <c r="H97" s="13"/>
      <c r="I97" s="13"/>
      <c r="J97" s="13"/>
      <c r="K97" s="13">
        <f>K15/K$83*100</f>
        <v>384392.96272423264</v>
      </c>
      <c r="L97" s="13">
        <f>L15/L$83*100</f>
        <v>270024.60365879606</v>
      </c>
      <c r="M97" s="13">
        <f>M15/M$83*100</f>
        <v>109341.26524842472</v>
      </c>
      <c r="N97" s="13">
        <f>N15/N$83*100</f>
        <v>122839.20436191591</v>
      </c>
      <c r="O97" s="13">
        <f>O15/O$83*100</f>
        <v>82404.09225299548</v>
      </c>
      <c r="P97" s="13">
        <f>P15/P$83*100</f>
        <v>180298.73182464758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5" customHeight="1">
      <c r="A98" s="21" t="s">
        <v>11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>
        <f aca="true" t="shared" si="17" ref="Q98:AB98">Q16/Q$83*100</f>
        <v>3717831.799463185</v>
      </c>
      <c r="R98" s="13">
        <f t="shared" si="17"/>
        <v>3810692.1451973016</v>
      </c>
      <c r="S98" s="13">
        <f t="shared" si="17"/>
        <v>5016056.417967009</v>
      </c>
      <c r="T98" s="13">
        <f t="shared" si="17"/>
        <v>7479418.053581796</v>
      </c>
      <c r="U98" s="13">
        <f t="shared" si="17"/>
        <v>8592674.386102447</v>
      </c>
      <c r="V98" s="13">
        <f t="shared" si="17"/>
        <v>9695651.493929194</v>
      </c>
      <c r="W98" s="13">
        <f t="shared" si="17"/>
        <v>10642828.524675263</v>
      </c>
      <c r="X98" s="13">
        <f t="shared" si="17"/>
        <v>10611527.779013507</v>
      </c>
      <c r="Y98" s="13">
        <f t="shared" si="17"/>
        <v>11224756.739</v>
      </c>
      <c r="Z98" s="13">
        <f t="shared" si="17"/>
        <v>11401130.10838454</v>
      </c>
      <c r="AA98" s="13">
        <f t="shared" si="17"/>
        <v>12908516.074964715</v>
      </c>
      <c r="AB98" s="13">
        <f t="shared" si="17"/>
        <v>12458650.69116514</v>
      </c>
      <c r="AC98" s="13">
        <f>AC16/AC$83*100</f>
        <v>11748250.689038808</v>
      </c>
    </row>
    <row r="99" spans="1:29" ht="15" customHeight="1">
      <c r="A99" s="21" t="s">
        <v>12</v>
      </c>
      <c r="B99" s="13">
        <f>B17/B$83*100</f>
        <v>10166.956883980623</v>
      </c>
      <c r="C99" s="13">
        <f>C17/C$83*100</f>
        <v>286382.21436667466</v>
      </c>
      <c r="D99" s="13"/>
      <c r="E99" s="13">
        <f>E17/E$83*100</f>
        <v>40364.42690001314</v>
      </c>
      <c r="F99" s="13"/>
      <c r="G99" s="13"/>
      <c r="H99" s="13"/>
      <c r="I99" s="13"/>
      <c r="J99" s="13">
        <f>J17/J$83*100</f>
        <v>244608.9899217406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>
        <f>Y17/Y$83*100</f>
        <v>55651.03899999999</v>
      </c>
      <c r="Z99" s="13">
        <f>Z17/Z$83*100</f>
        <v>130148.89163577477</v>
      </c>
      <c r="AA99" s="13">
        <f>AA17/AA$83*100</f>
        <v>358174.3322882946</v>
      </c>
      <c r="AB99" s="13">
        <f>AB17/AB$83*100</f>
        <v>564378.1322771714</v>
      </c>
      <c r="AC99" s="13">
        <f>AC17/AC$83*100</f>
        <v>780917.4812397182</v>
      </c>
    </row>
    <row r="100" spans="1:29" ht="15" customHeight="1">
      <c r="A100" s="21" t="s">
        <v>13</v>
      </c>
      <c r="B100" s="13">
        <f>B18/B$83*100</f>
        <v>122850.72901476588</v>
      </c>
      <c r="C100" s="13">
        <f>C18/C$83*100</f>
        <v>26827.373711163902</v>
      </c>
      <c r="D100" s="13"/>
      <c r="E100" s="13">
        <f>E18/E$83*100</f>
        <v>383683.8381155095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>
        <f>W18/W$83*100</f>
        <v>1731126.3994013155</v>
      </c>
      <c r="X100" s="13">
        <f>X18/X$83*100</f>
        <v>83341.55766355825</v>
      </c>
      <c r="Y100" s="13"/>
      <c r="Z100" s="13"/>
      <c r="AA100" s="13"/>
      <c r="AB100" s="3"/>
      <c r="AC100" s="3"/>
    </row>
    <row r="101" spans="1:29" ht="15" customHeight="1">
      <c r="A101" s="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3"/>
      <c r="AC101" s="3"/>
    </row>
    <row r="102" spans="1:29" s="34" customFormat="1" ht="15" customHeight="1">
      <c r="A102" s="8" t="s">
        <v>19</v>
      </c>
      <c r="B102" s="9">
        <f aca="true" t="shared" si="18" ref="B102:AC102">B20/B$83*100</f>
        <v>3526239.5459272796</v>
      </c>
      <c r="C102" s="9">
        <f t="shared" si="18"/>
        <v>4070383.2763263434</v>
      </c>
      <c r="D102" s="9">
        <f t="shared" si="18"/>
        <v>3764434.6268641334</v>
      </c>
      <c r="E102" s="9">
        <f t="shared" si="18"/>
        <v>5183502.118170918</v>
      </c>
      <c r="F102" s="9">
        <f t="shared" si="18"/>
        <v>5989347.342568484</v>
      </c>
      <c r="G102" s="9">
        <f t="shared" si="18"/>
        <v>4764364.053634263</v>
      </c>
      <c r="H102" s="9">
        <f t="shared" si="18"/>
        <v>5060456.254467339</v>
      </c>
      <c r="I102" s="9">
        <f t="shared" si="18"/>
        <v>4691599.323335847</v>
      </c>
      <c r="J102" s="9">
        <f t="shared" si="18"/>
        <v>4600214.780372021</v>
      </c>
      <c r="K102" s="9">
        <f t="shared" si="18"/>
        <v>3988476.47727557</v>
      </c>
      <c r="L102" s="9">
        <f t="shared" si="18"/>
        <v>4704762.635197416</v>
      </c>
      <c r="M102" s="9">
        <f t="shared" si="18"/>
        <v>5511151.840679982</v>
      </c>
      <c r="N102" s="9">
        <f t="shared" si="18"/>
        <v>6232151.21177774</v>
      </c>
      <c r="O102" s="9">
        <f t="shared" si="18"/>
        <v>6404865.291279801</v>
      </c>
      <c r="P102" s="9">
        <f t="shared" si="18"/>
        <v>11213041.465965923</v>
      </c>
      <c r="Q102" s="9">
        <f t="shared" si="18"/>
        <v>10343809.69581404</v>
      </c>
      <c r="R102" s="9">
        <f t="shared" si="18"/>
        <v>10453382.195515266</v>
      </c>
      <c r="S102" s="9">
        <f t="shared" si="18"/>
        <v>12640626.554230476</v>
      </c>
      <c r="T102" s="9">
        <f t="shared" si="18"/>
        <v>15423690.454705017</v>
      </c>
      <c r="U102" s="9">
        <f t="shared" si="18"/>
        <v>17051344.781150073</v>
      </c>
      <c r="V102" s="9">
        <f t="shared" si="18"/>
        <v>19033999.05953035</v>
      </c>
      <c r="W102" s="9">
        <f t="shared" si="18"/>
        <v>22779081.36663846</v>
      </c>
      <c r="X102" s="9">
        <f t="shared" si="18"/>
        <v>20464966.0623754</v>
      </c>
      <c r="Y102" s="9">
        <f t="shared" si="18"/>
        <v>21204707.566000003</v>
      </c>
      <c r="Z102" s="9">
        <f t="shared" si="18"/>
        <v>21448660.37690495</v>
      </c>
      <c r="AA102" s="9">
        <f t="shared" si="18"/>
        <v>24711297.705295395</v>
      </c>
      <c r="AB102" s="9">
        <f t="shared" si="18"/>
        <v>25340712.833030477</v>
      </c>
      <c r="AC102" s="9">
        <f t="shared" si="18"/>
        <v>25602298.0949073</v>
      </c>
    </row>
    <row r="103" spans="1:29" ht="15" customHeight="1">
      <c r="A103" s="21" t="s">
        <v>27</v>
      </c>
      <c r="B103" s="13">
        <f aca="true" t="shared" si="19" ref="B103:AC103">B21/B$83*100</f>
        <v>1720757.4526137207</v>
      </c>
      <c r="C103" s="13">
        <f t="shared" si="19"/>
        <v>1662626.4857493828</v>
      </c>
      <c r="D103" s="13">
        <f t="shared" si="19"/>
        <v>1921675.4966024677</v>
      </c>
      <c r="E103" s="13">
        <f t="shared" si="19"/>
        <v>2834159.4030509223</v>
      </c>
      <c r="F103" s="13">
        <f t="shared" si="19"/>
        <v>1521894.745923293</v>
      </c>
      <c r="G103" s="13">
        <f t="shared" si="19"/>
        <v>1450774.579460866</v>
      </c>
      <c r="H103" s="13">
        <f t="shared" si="19"/>
        <v>1867752.9010669405</v>
      </c>
      <c r="I103" s="13">
        <f t="shared" si="19"/>
        <v>2261113.7147173802</v>
      </c>
      <c r="J103" s="13">
        <f t="shared" si="19"/>
        <v>1925248.0488295984</v>
      </c>
      <c r="K103" s="13">
        <f t="shared" si="19"/>
        <v>1952085.5928901467</v>
      </c>
      <c r="L103" s="13">
        <f t="shared" si="19"/>
        <v>2119792.4432984646</v>
      </c>
      <c r="M103" s="13">
        <f t="shared" si="19"/>
        <v>1988338.393050391</v>
      </c>
      <c r="N103" s="13">
        <f t="shared" si="19"/>
        <v>3325162.955079789</v>
      </c>
      <c r="O103" s="13">
        <f t="shared" si="19"/>
        <v>3179933.3713219264</v>
      </c>
      <c r="P103" s="13">
        <f t="shared" si="19"/>
        <v>3669563.0959429457</v>
      </c>
      <c r="Q103" s="13">
        <f t="shared" si="19"/>
        <v>6923605.816566403</v>
      </c>
      <c r="R103" s="13">
        <f t="shared" si="19"/>
        <v>6737968.014326045</v>
      </c>
      <c r="S103" s="13">
        <f t="shared" si="19"/>
        <v>7830304.442054737</v>
      </c>
      <c r="T103" s="13">
        <f t="shared" si="19"/>
        <v>7714657.42722306</v>
      </c>
      <c r="U103" s="13">
        <f t="shared" si="19"/>
        <v>8381741.702872033</v>
      </c>
      <c r="V103" s="13">
        <f t="shared" si="19"/>
        <v>9080524.529451504</v>
      </c>
      <c r="W103" s="13">
        <f t="shared" si="19"/>
        <v>3546546.15302015</v>
      </c>
      <c r="X103" s="13">
        <f t="shared" si="19"/>
        <v>3892657.70136193</v>
      </c>
      <c r="Y103" s="13">
        <f t="shared" si="19"/>
        <v>4454649.943</v>
      </c>
      <c r="Z103" s="13">
        <f t="shared" si="19"/>
        <v>4089247.1745301527</v>
      </c>
      <c r="AA103" s="13">
        <f t="shared" si="19"/>
        <v>4554603.551996213</v>
      </c>
      <c r="AB103" s="13">
        <f t="shared" si="19"/>
        <v>5259586.972292534</v>
      </c>
      <c r="AC103" s="13">
        <f t="shared" si="19"/>
        <v>5061456.802018534</v>
      </c>
    </row>
    <row r="104" spans="1:29" ht="15" customHeight="1">
      <c r="A104" s="22" t="s">
        <v>24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>
        <f aca="true" t="shared" si="20" ref="X104:AC112">X22/X$83*100</f>
        <v>3306313.828729641</v>
      </c>
      <c r="Y104" s="13">
        <f t="shared" si="20"/>
        <v>3832468.125</v>
      </c>
      <c r="Z104" s="13">
        <f t="shared" si="20"/>
        <v>3409780.192775094</v>
      </c>
      <c r="AA104" s="13">
        <f t="shared" si="20"/>
        <v>3787783.122856292</v>
      </c>
      <c r="AB104" s="13">
        <f t="shared" si="20"/>
        <v>4613503.809875765</v>
      </c>
      <c r="AC104" s="13">
        <f t="shared" si="20"/>
        <v>4268987.319595976</v>
      </c>
    </row>
    <row r="105" spans="1:29" ht="15" customHeight="1">
      <c r="A105" s="22" t="s">
        <v>25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t="shared" si="20"/>
        <v>157796.99361691627</v>
      </c>
      <c r="Y105" s="13">
        <f t="shared" si="20"/>
        <v>162112.894</v>
      </c>
      <c r="Z105" s="13">
        <f t="shared" si="20"/>
        <v>171747.31938034762</v>
      </c>
      <c r="AA105" s="13">
        <f t="shared" si="20"/>
        <v>177909.23021704622</v>
      </c>
      <c r="AB105" s="13">
        <f t="shared" si="20"/>
        <v>166965.7527942081</v>
      </c>
      <c r="AC105" s="13">
        <f t="shared" si="20"/>
        <v>188891.33585124256</v>
      </c>
    </row>
    <row r="106" spans="1:29" ht="15" customHeight="1">
      <c r="A106" s="22" t="s">
        <v>26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20"/>
        <v>428546.87901537283</v>
      </c>
      <c r="Y106" s="13">
        <f t="shared" si="20"/>
        <v>460068.924</v>
      </c>
      <c r="Z106" s="13">
        <f t="shared" si="20"/>
        <v>507719.6623747111</v>
      </c>
      <c r="AA106" s="13">
        <f t="shared" si="20"/>
        <v>588911.1989228753</v>
      </c>
      <c r="AB106" s="13">
        <f t="shared" si="20"/>
        <v>479117.409622561</v>
      </c>
      <c r="AC106" s="13">
        <f t="shared" si="20"/>
        <v>603578.1465713169</v>
      </c>
    </row>
    <row r="107" spans="1:29" ht="15" customHeight="1">
      <c r="A107" s="21" t="s">
        <v>16</v>
      </c>
      <c r="B107" s="13">
        <f aca="true" t="shared" si="21" ref="B107:W107">B25/B$83*100</f>
        <v>510042.3370130279</v>
      </c>
      <c r="C107" s="13">
        <f t="shared" si="21"/>
        <v>1188452.655404561</v>
      </c>
      <c r="D107" s="13">
        <f t="shared" si="21"/>
        <v>397887.22924708156</v>
      </c>
      <c r="E107" s="13">
        <f t="shared" si="21"/>
        <v>127081.40996542598</v>
      </c>
      <c r="F107" s="13">
        <f t="shared" si="21"/>
        <v>455260.52373935044</v>
      </c>
      <c r="G107" s="13">
        <f t="shared" si="21"/>
        <v>1953882.7286939118</v>
      </c>
      <c r="H107" s="13">
        <f t="shared" si="21"/>
        <v>1763965.8905496122</v>
      </c>
      <c r="I107" s="13">
        <f t="shared" si="21"/>
        <v>1835257.66291837</v>
      </c>
      <c r="J107" s="13">
        <f t="shared" si="21"/>
        <v>1850023.0194015868</v>
      </c>
      <c r="K107" s="13">
        <f t="shared" si="21"/>
        <v>1199766.711480041</v>
      </c>
      <c r="L107" s="13">
        <f t="shared" si="21"/>
        <v>1711408.2661213432</v>
      </c>
      <c r="M107" s="13">
        <f t="shared" si="21"/>
        <v>1335885.7776012</v>
      </c>
      <c r="N107" s="13">
        <f t="shared" si="21"/>
        <v>1798372.194663987</v>
      </c>
      <c r="O107" s="13">
        <f t="shared" si="21"/>
        <v>1749857.2781171228</v>
      </c>
      <c r="P107" s="13">
        <f t="shared" si="21"/>
        <v>2057023.1613324902</v>
      </c>
      <c r="Q107" s="13">
        <f t="shared" si="21"/>
        <v>1415810.2994388728</v>
      </c>
      <c r="R107" s="13">
        <f t="shared" si="21"/>
        <v>803023.0713011588</v>
      </c>
      <c r="S107" s="13">
        <f t="shared" si="21"/>
        <v>1198512.3661253531</v>
      </c>
      <c r="T107" s="13">
        <f t="shared" si="21"/>
        <v>1079743.1412757619</v>
      </c>
      <c r="U107" s="13">
        <f t="shared" si="21"/>
        <v>716642.8867712381</v>
      </c>
      <c r="V107" s="13">
        <f t="shared" si="21"/>
        <v>677418.5779595968</v>
      </c>
      <c r="W107" s="13">
        <f t="shared" si="21"/>
        <v>896485.7876632394</v>
      </c>
      <c r="X107" s="13">
        <f t="shared" si="20"/>
        <v>643862.1780510346</v>
      </c>
      <c r="Y107" s="13">
        <f t="shared" si="20"/>
        <v>869435.3589999999</v>
      </c>
      <c r="Z107" s="13">
        <f t="shared" si="20"/>
        <v>1052954.9585307727</v>
      </c>
      <c r="AA107" s="13">
        <f t="shared" si="20"/>
        <v>2684480.1485941983</v>
      </c>
      <c r="AB107" s="13">
        <f t="shared" si="20"/>
        <v>1845099.6745034808</v>
      </c>
      <c r="AC107" s="13">
        <f t="shared" si="20"/>
        <v>1502084.134964897</v>
      </c>
    </row>
    <row r="108" spans="1:29" ht="15" customHeight="1">
      <c r="A108" s="23" t="s">
        <v>31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>
        <f t="shared" si="20"/>
        <v>61883.4057429317</v>
      </c>
      <c r="Y108" s="13">
        <f t="shared" si="20"/>
        <v>149858.823</v>
      </c>
      <c r="Z108" s="13">
        <f t="shared" si="20"/>
        <v>178588.52422836018</v>
      </c>
      <c r="AA108" s="13">
        <f t="shared" si="20"/>
        <v>284565.7039531218</v>
      </c>
      <c r="AB108" s="13">
        <f t="shared" si="20"/>
        <v>203261.85917106076</v>
      </c>
      <c r="AC108" s="13">
        <f t="shared" si="20"/>
        <v>327610.55539059534</v>
      </c>
    </row>
    <row r="109" spans="1:29" ht="15" customHeight="1">
      <c r="A109" s="23" t="s">
        <v>28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20"/>
        <v>581978.7723081028</v>
      </c>
      <c r="Y109" s="13">
        <f t="shared" si="20"/>
        <v>719576.536</v>
      </c>
      <c r="Z109" s="13">
        <f t="shared" si="20"/>
        <v>874366.4343024124</v>
      </c>
      <c r="AA109" s="13">
        <f t="shared" si="20"/>
        <v>2399914.4446410765</v>
      </c>
      <c r="AB109" s="13">
        <f t="shared" si="20"/>
        <v>1641837.81533242</v>
      </c>
      <c r="AC109" s="13">
        <f t="shared" si="20"/>
        <v>1174473.5795743016</v>
      </c>
    </row>
    <row r="110" spans="1:29" ht="15" customHeight="1">
      <c r="A110" s="21" t="s">
        <v>17</v>
      </c>
      <c r="B110" s="13">
        <f aca="true" t="shared" si="22" ref="B110:W110">B28/B$83*100</f>
        <v>727784.663611613</v>
      </c>
      <c r="C110" s="13">
        <f t="shared" si="22"/>
        <v>983893.9308569361</v>
      </c>
      <c r="D110" s="13">
        <f t="shared" si="22"/>
        <v>920966.390437949</v>
      </c>
      <c r="E110" s="13">
        <f t="shared" si="22"/>
        <v>1397008.3793581468</v>
      </c>
      <c r="F110" s="13">
        <f t="shared" si="22"/>
        <v>1442446.775551909</v>
      </c>
      <c r="G110" s="13">
        <f t="shared" si="22"/>
        <v>1264694.6838473198</v>
      </c>
      <c r="H110" s="13">
        <f t="shared" si="22"/>
        <v>897248.7798232733</v>
      </c>
      <c r="I110" s="13">
        <f t="shared" si="22"/>
        <v>593581.8980123047</v>
      </c>
      <c r="J110" s="13">
        <f t="shared" si="22"/>
        <v>824943.7121408362</v>
      </c>
      <c r="K110" s="13">
        <f t="shared" si="22"/>
        <v>753094.1564886465</v>
      </c>
      <c r="L110" s="13">
        <f t="shared" si="22"/>
        <v>866716.7224215815</v>
      </c>
      <c r="M110" s="13">
        <f t="shared" si="22"/>
        <v>2147254.049068001</v>
      </c>
      <c r="N110" s="13">
        <f t="shared" si="22"/>
        <v>1108616.0620339653</v>
      </c>
      <c r="O110" s="13">
        <f t="shared" si="22"/>
        <v>1459235.1594585944</v>
      </c>
      <c r="P110" s="13">
        <f t="shared" si="22"/>
        <v>5397154.9934978625</v>
      </c>
      <c r="Q110" s="13">
        <f t="shared" si="22"/>
        <v>1771530.0647256365</v>
      </c>
      <c r="R110" s="13">
        <f t="shared" si="22"/>
        <v>2769457.5410449603</v>
      </c>
      <c r="S110" s="13">
        <f t="shared" si="22"/>
        <v>3564196.7717086105</v>
      </c>
      <c r="T110" s="13">
        <f t="shared" si="22"/>
        <v>6452027.606216002</v>
      </c>
      <c r="U110" s="13">
        <f t="shared" si="22"/>
        <v>7515535.034189482</v>
      </c>
      <c r="V110" s="13">
        <f t="shared" si="22"/>
        <v>8401080.166219262</v>
      </c>
      <c r="W110" s="13">
        <f t="shared" si="22"/>
        <v>15913715.338571014</v>
      </c>
      <c r="X110" s="13">
        <f t="shared" si="20"/>
        <v>15701457.322561668</v>
      </c>
      <c r="Y110" s="13">
        <f t="shared" si="20"/>
        <v>15272158.887</v>
      </c>
      <c r="Z110" s="13">
        <f t="shared" si="20"/>
        <v>15742579.105572874</v>
      </c>
      <c r="AA110" s="13">
        <f t="shared" si="20"/>
        <v>16425421.419446537</v>
      </c>
      <c r="AB110" s="13">
        <f t="shared" si="20"/>
        <v>16849143.960281078</v>
      </c>
      <c r="AC110" s="13">
        <f t="shared" si="20"/>
        <v>17541393.9816566</v>
      </c>
    </row>
    <row r="111" spans="1:29" ht="15" customHeight="1">
      <c r="A111" s="22" t="s">
        <v>29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>
        <f t="shared" si="20"/>
        <v>11499102.206862409</v>
      </c>
      <c r="Y111" s="13">
        <f t="shared" si="20"/>
        <v>11105277.628</v>
      </c>
      <c r="Z111" s="13">
        <f t="shared" si="20"/>
        <v>11834773.0591321</v>
      </c>
      <c r="AA111" s="13">
        <f t="shared" si="20"/>
        <v>12245666.447332306</v>
      </c>
      <c r="AB111" s="13">
        <f t="shared" si="20"/>
        <v>12465264.716229852</v>
      </c>
      <c r="AC111" s="13">
        <f t="shared" si="20"/>
        <v>13058913.195801368</v>
      </c>
    </row>
    <row r="112" spans="1:29" ht="15" customHeight="1">
      <c r="A112" s="22" t="s">
        <v>30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20"/>
        <v>4202355.11569926</v>
      </c>
      <c r="Y112" s="13">
        <f t="shared" si="20"/>
        <v>4166881.259</v>
      </c>
      <c r="Z112" s="13">
        <f t="shared" si="20"/>
        <v>3907806.0464407755</v>
      </c>
      <c r="AA112" s="13">
        <f t="shared" si="20"/>
        <v>4179754.972114233</v>
      </c>
      <c r="AB112" s="13">
        <f t="shared" si="20"/>
        <v>4383879.244051226</v>
      </c>
      <c r="AC112" s="13">
        <f t="shared" si="20"/>
        <v>4482480.785855232</v>
      </c>
    </row>
    <row r="113" spans="1:29" ht="15" customHeight="1">
      <c r="A113" s="21" t="s">
        <v>14</v>
      </c>
      <c r="B113" s="13">
        <f aca="true" t="shared" si="23" ref="B113:AB114">B31/B$83*100</f>
        <v>352454.5053113283</v>
      </c>
      <c r="C113" s="13">
        <f t="shared" si="23"/>
        <v>40911.744909524954</v>
      </c>
      <c r="D113" s="13"/>
      <c r="E113" s="13">
        <f t="shared" si="23"/>
        <v>11754.47596538844</v>
      </c>
      <c r="F113" s="13"/>
      <c r="G113" s="13">
        <f t="shared" si="23"/>
        <v>701.1960268056387</v>
      </c>
      <c r="H113" s="13"/>
      <c r="I113" s="13"/>
      <c r="J113" s="13"/>
      <c r="K113" s="13"/>
      <c r="L113" s="13"/>
      <c r="M113" s="13"/>
      <c r="N113" s="13"/>
      <c r="O113" s="13">
        <f t="shared" si="23"/>
        <v>15839.48238215709</v>
      </c>
      <c r="P113" s="13">
        <f t="shared" si="23"/>
        <v>89300.21519262558</v>
      </c>
      <c r="Q113" s="13">
        <f t="shared" si="23"/>
        <v>223374.57552986022</v>
      </c>
      <c r="R113" s="13">
        <f t="shared" si="23"/>
        <v>129975.55731601089</v>
      </c>
      <c r="S113" s="13">
        <f t="shared" si="23"/>
        <v>47503.7021289772</v>
      </c>
      <c r="T113" s="13">
        <f t="shared" si="23"/>
        <v>34000.70673975642</v>
      </c>
      <c r="U113" s="13">
        <f t="shared" si="23"/>
        <v>48993.12564866805</v>
      </c>
      <c r="V113" s="13">
        <f t="shared" si="23"/>
        <v>28812.517227051525</v>
      </c>
      <c r="W113" s="13">
        <f t="shared" si="23"/>
        <v>28736.88882652412</v>
      </c>
      <c r="X113" s="13">
        <f t="shared" si="23"/>
        <v>27941.018234941446</v>
      </c>
      <c r="Y113" s="13">
        <f t="shared" si="23"/>
        <v>33330.782</v>
      </c>
      <c r="Z113" s="13">
        <f t="shared" si="23"/>
        <v>58986.819159700644</v>
      </c>
      <c r="AA113" s="13">
        <f t="shared" si="23"/>
        <v>121538.36819664839</v>
      </c>
      <c r="AB113" s="13">
        <f t="shared" si="23"/>
        <v>161908.2056787408</v>
      </c>
      <c r="AC113" s="13">
        <f>AC31/AC$83*100</f>
        <v>184359.05826725732</v>
      </c>
    </row>
    <row r="114" spans="1:29" ht="15" customHeight="1">
      <c r="A114" s="21" t="s">
        <v>13</v>
      </c>
      <c r="B114" s="13">
        <f t="shared" si="23"/>
        <v>215200.58737758987</v>
      </c>
      <c r="C114" s="13">
        <f t="shared" si="23"/>
        <v>62373.643878456074</v>
      </c>
      <c r="D114" s="13"/>
      <c r="E114" s="13">
        <f t="shared" si="23"/>
        <v>813498.4498310339</v>
      </c>
      <c r="F114" s="13">
        <f t="shared" si="23"/>
        <v>2569745.2973539317</v>
      </c>
      <c r="G114" s="13">
        <f t="shared" si="23"/>
        <v>94310.86560535838</v>
      </c>
      <c r="H114" s="13">
        <f t="shared" si="23"/>
        <v>531488.6830275124</v>
      </c>
      <c r="I114" s="13">
        <f t="shared" si="23"/>
        <v>1646.0476877929725</v>
      </c>
      <c r="J114" s="13">
        <f t="shared" si="23"/>
        <v>0</v>
      </c>
      <c r="K114" s="13">
        <f t="shared" si="23"/>
        <v>83530.01641673542</v>
      </c>
      <c r="L114" s="13">
        <f t="shared" si="23"/>
        <v>6845.203356025895</v>
      </c>
      <c r="M114" s="13">
        <f t="shared" si="23"/>
        <v>39673.620960390675</v>
      </c>
      <c r="N114" s="13"/>
      <c r="O114" s="13"/>
      <c r="P114" s="13"/>
      <c r="Q114" s="13">
        <f t="shared" si="23"/>
        <v>9488.939553265482</v>
      </c>
      <c r="R114" s="13">
        <f t="shared" si="23"/>
        <v>12958.0115270894</v>
      </c>
      <c r="S114" s="13">
        <f t="shared" si="23"/>
        <v>109.27221279663124</v>
      </c>
      <c r="T114" s="13">
        <f t="shared" si="23"/>
        <v>100427.975982785</v>
      </c>
      <c r="U114" s="13"/>
      <c r="V114" s="13">
        <f t="shared" si="23"/>
        <v>432202.23782732146</v>
      </c>
      <c r="W114" s="13">
        <f t="shared" si="23"/>
        <v>1473915.6093628565</v>
      </c>
      <c r="X114" s="13"/>
      <c r="Y114" s="13">
        <f t="shared" si="23"/>
        <v>251702.28899999996</v>
      </c>
      <c r="Z114" s="13">
        <f t="shared" si="23"/>
        <v>320082.44694676547</v>
      </c>
      <c r="AA114" s="13">
        <f t="shared" si="23"/>
        <v>559070.287207221</v>
      </c>
      <c r="AB114" s="13">
        <f t="shared" si="23"/>
        <v>797269.8314824293</v>
      </c>
      <c r="AC114" s="13">
        <f>AC32/AC$83*100</f>
        <v>779754.340791235</v>
      </c>
    </row>
    <row r="115" spans="1:29" ht="15" customHeight="1">
      <c r="A115" s="21" t="s">
        <v>10</v>
      </c>
      <c r="B115" s="13"/>
      <c r="C115" s="13">
        <f>C33/C$83*100</f>
        <v>132124.81552748222</v>
      </c>
      <c r="D115" s="13">
        <f>D33/D$83*100</f>
        <v>523905.51057663496</v>
      </c>
      <c r="E115" s="13">
        <f>E33/E$83*100</f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5" customHeight="1">
      <c r="A116" s="21" t="s">
        <v>21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>
        <f aca="true" t="shared" si="24" ref="U116:AB116">U34/U$83*100</f>
        <v>385103.3677946389</v>
      </c>
      <c r="V116" s="13">
        <f t="shared" si="24"/>
        <v>413474.56088025926</v>
      </c>
      <c r="W116" s="13">
        <f t="shared" si="24"/>
        <v>424565.1478702245</v>
      </c>
      <c r="X116" s="13">
        <f t="shared" si="24"/>
        <v>199047.84216582758</v>
      </c>
      <c r="Y116" s="13">
        <f t="shared" si="24"/>
        <v>323430.306</v>
      </c>
      <c r="Z116" s="13">
        <f t="shared" si="24"/>
        <v>184809.8721646837</v>
      </c>
      <c r="AA116" s="13">
        <f t="shared" si="24"/>
        <v>366183.92985457287</v>
      </c>
      <c r="AB116" s="13">
        <f t="shared" si="24"/>
        <v>427704.1887922132</v>
      </c>
      <c r="AC116" s="13">
        <f>AC34/AC$83*100</f>
        <v>533249.7772087756</v>
      </c>
    </row>
    <row r="117" spans="1:32" ht="15" customHeight="1">
      <c r="A117" s="21" t="s">
        <v>22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>
        <f>T35/T$83*100</f>
        <v>42833.59726765036</v>
      </c>
      <c r="U117" s="13">
        <f>U35/U$83*100</f>
        <v>3328.663874009981</v>
      </c>
      <c r="V117" s="13">
        <f>V35/V$83*100</f>
        <v>486.4699653527797</v>
      </c>
      <c r="W117" s="13">
        <f>W35/W$83*100</f>
        <v>495116.4413244489</v>
      </c>
      <c r="X117" s="13"/>
      <c r="Y117" s="13"/>
      <c r="Z117" s="13"/>
      <c r="AA117" s="13"/>
      <c r="AB117" s="13"/>
      <c r="AD117" s="2"/>
      <c r="AE117" s="2"/>
      <c r="AF117" s="2"/>
    </row>
    <row r="118" spans="2:131" s="38" customFormat="1" ht="1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38" t="s">
        <v>34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</row>
    <row r="119" spans="1:131" ht="15" customHeight="1">
      <c r="A119" s="44" t="s">
        <v>42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0"/>
      <c r="M119" s="30"/>
      <c r="N119" s="30"/>
      <c r="O119" s="30"/>
      <c r="P119" s="30"/>
      <c r="Q119" s="30"/>
      <c r="R119" s="30"/>
      <c r="S119" s="30"/>
      <c r="T119" s="30"/>
      <c r="U119" s="2"/>
      <c r="V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</row>
    <row r="120" spans="1:32" ht="15" customHeight="1">
      <c r="A120" s="29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0"/>
      <c r="M120" s="30"/>
      <c r="N120" s="30"/>
      <c r="O120" s="30"/>
      <c r="P120" s="30"/>
      <c r="Q120" s="30"/>
      <c r="R120" s="30"/>
      <c r="S120" s="30"/>
      <c r="T120" s="30"/>
      <c r="U120" s="2"/>
      <c r="V120" s="2"/>
      <c r="AD120" s="2"/>
      <c r="AE120" s="2"/>
      <c r="AF120" s="2"/>
    </row>
    <row r="121" spans="1:32" ht="15" customHeight="1">
      <c r="A121" s="32" t="s">
        <v>32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AD121" s="2"/>
      <c r="AE121" s="2"/>
      <c r="AF121" s="2"/>
    </row>
    <row r="122" ht="15" customHeight="1">
      <c r="A122" s="32" t="s">
        <v>40</v>
      </c>
    </row>
    <row r="123" ht="15" customHeight="1"/>
    <row r="124" ht="15" customHeight="1"/>
    <row r="125" ht="15" customHeight="1"/>
    <row r="126" spans="1:29" ht="15" customHeight="1">
      <c r="A126" s="54" t="s">
        <v>36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</row>
    <row r="127" spans="1:29" ht="15" customHeight="1">
      <c r="A127" s="55" t="s">
        <v>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:1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29" ht="15" customHeight="1">
      <c r="A129" s="4" t="s">
        <v>1</v>
      </c>
      <c r="B129" s="5"/>
      <c r="C129" s="5">
        <v>1981</v>
      </c>
      <c r="D129" s="5">
        <v>1982</v>
      </c>
      <c r="E129" s="5">
        <v>1983</v>
      </c>
      <c r="F129" s="5">
        <v>1984</v>
      </c>
      <c r="G129" s="5">
        <v>1985</v>
      </c>
      <c r="H129" s="5">
        <v>1986</v>
      </c>
      <c r="I129" s="5">
        <v>1987</v>
      </c>
      <c r="J129" s="5">
        <v>1988</v>
      </c>
      <c r="K129" s="5">
        <v>1989</v>
      </c>
      <c r="L129" s="5">
        <v>1990</v>
      </c>
      <c r="M129" s="5">
        <v>1991</v>
      </c>
      <c r="N129" s="5">
        <v>1992</v>
      </c>
      <c r="O129" s="5">
        <v>1993</v>
      </c>
      <c r="P129" s="5">
        <v>1994</v>
      </c>
      <c r="Q129" s="5">
        <v>1995</v>
      </c>
      <c r="R129" s="5">
        <v>1996</v>
      </c>
      <c r="S129" s="5">
        <v>1997</v>
      </c>
      <c r="T129" s="6">
        <v>1998</v>
      </c>
      <c r="U129" s="5">
        <v>1999</v>
      </c>
      <c r="V129" s="6">
        <v>2000</v>
      </c>
      <c r="W129" s="5">
        <v>2001</v>
      </c>
      <c r="X129" s="6">
        <v>2002</v>
      </c>
      <c r="Y129" s="6">
        <v>2003</v>
      </c>
      <c r="Z129" s="6">
        <v>2004</v>
      </c>
      <c r="AA129" s="6">
        <v>2005</v>
      </c>
      <c r="AB129" s="5">
        <v>2006</v>
      </c>
      <c r="AC129" s="5">
        <v>2007</v>
      </c>
    </row>
    <row r="130" spans="1:22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9" s="34" customFormat="1" ht="15" customHeight="1">
      <c r="A131" s="8" t="s">
        <v>18</v>
      </c>
      <c r="B131" s="45"/>
      <c r="C131" s="33">
        <f>((C89/B89)-1)*100</f>
        <v>15.43127525262815</v>
      </c>
      <c r="D131" s="33">
        <f aca="true" t="shared" si="25" ref="D131:AC136">((D89/C89)-1)*100</f>
        <v>-7.516458001427784</v>
      </c>
      <c r="E131" s="33">
        <f t="shared" si="25"/>
        <v>35.87032396315979</v>
      </c>
      <c r="F131" s="33">
        <f t="shared" si="25"/>
        <v>17.099523950307738</v>
      </c>
      <c r="G131" s="33">
        <f t="shared" si="25"/>
        <v>-20.45270075134592</v>
      </c>
      <c r="H131" s="33">
        <f t="shared" si="25"/>
        <v>6.214726614084354</v>
      </c>
      <c r="I131" s="33">
        <f t="shared" si="25"/>
        <v>-7.289005429221285</v>
      </c>
      <c r="J131" s="33">
        <f t="shared" si="25"/>
        <v>-1.9478334927128693</v>
      </c>
      <c r="K131" s="33">
        <f t="shared" si="25"/>
        <v>-13.298001380761503</v>
      </c>
      <c r="L131" s="33">
        <f t="shared" si="25"/>
        <v>17.958805610586026</v>
      </c>
      <c r="M131" s="33">
        <f t="shared" si="25"/>
        <v>17.13988475310768</v>
      </c>
      <c r="N131" s="33">
        <f t="shared" si="25"/>
        <v>13.082553192887492</v>
      </c>
      <c r="O131" s="33">
        <f t="shared" si="25"/>
        <v>2.7713626546187253</v>
      </c>
      <c r="P131" s="33">
        <f t="shared" si="25"/>
        <v>75.0706629139509</v>
      </c>
      <c r="Q131" s="33">
        <f t="shared" si="25"/>
        <v>-7.751981006310416</v>
      </c>
      <c r="R131" s="33">
        <f t="shared" si="25"/>
        <v>1.0593050619016164</v>
      </c>
      <c r="S131" s="33">
        <f t="shared" si="25"/>
        <v>20.923795933277823</v>
      </c>
      <c r="T131" s="33">
        <f t="shared" si="25"/>
        <v>22.01681924970029</v>
      </c>
      <c r="U131" s="33">
        <f t="shared" si="25"/>
        <v>10.552944250851626</v>
      </c>
      <c r="V131" s="33">
        <f t="shared" si="25"/>
        <v>11.627559447529912</v>
      </c>
      <c r="W131" s="33">
        <f t="shared" si="25"/>
        <v>19.675751245941875</v>
      </c>
      <c r="X131" s="33">
        <f t="shared" si="25"/>
        <v>-10.15894919999819</v>
      </c>
      <c r="Y131" s="33">
        <f t="shared" si="25"/>
        <v>3.6146725158005877</v>
      </c>
      <c r="Z131" s="33">
        <f t="shared" si="25"/>
        <v>1.1504653395744135</v>
      </c>
      <c r="AA131" s="33">
        <f t="shared" si="25"/>
        <v>15.211380436157796</v>
      </c>
      <c r="AB131" s="33">
        <f t="shared" si="25"/>
        <v>2.5470743594344425</v>
      </c>
      <c r="AC131" s="33">
        <f t="shared" si="25"/>
        <v>1.0322727051934155</v>
      </c>
    </row>
    <row r="132" spans="1:29" ht="15" customHeight="1">
      <c r="A132" s="21" t="s">
        <v>4</v>
      </c>
      <c r="B132" s="43"/>
      <c r="C132" s="35">
        <f>((C90/B90)-1)*100</f>
        <v>6.461704859237649</v>
      </c>
      <c r="D132" s="35">
        <f t="shared" si="25"/>
        <v>-18.439593603351145</v>
      </c>
      <c r="E132" s="35">
        <f t="shared" si="25"/>
        <v>-19.95609107142241</v>
      </c>
      <c r="F132" s="35">
        <f t="shared" si="25"/>
        <v>-83.89675859475224</v>
      </c>
      <c r="G132" s="35">
        <f t="shared" si="25"/>
        <v>-38.530772480553175</v>
      </c>
      <c r="H132" s="35">
        <f t="shared" si="25"/>
        <v>71.11749816342939</v>
      </c>
      <c r="I132" s="35">
        <f t="shared" si="25"/>
        <v>-32.0946504913991</v>
      </c>
      <c r="J132" s="35">
        <f t="shared" si="25"/>
        <v>4.208050389658036</v>
      </c>
      <c r="K132" s="35">
        <f t="shared" si="25"/>
        <v>30.242270293748085</v>
      </c>
      <c r="L132" s="35">
        <f t="shared" si="25"/>
        <v>-4.6654457094854385</v>
      </c>
      <c r="M132" s="35">
        <f t="shared" si="25"/>
        <v>-2.8937531362707825</v>
      </c>
      <c r="N132" s="35">
        <f t="shared" si="25"/>
        <v>65.89566377190744</v>
      </c>
      <c r="O132" s="35">
        <f t="shared" si="25"/>
        <v>-40.129762900418484</v>
      </c>
      <c r="P132" s="35">
        <f t="shared" si="25"/>
        <v>-1.8533217619663866</v>
      </c>
      <c r="Q132" s="35">
        <f t="shared" si="25"/>
        <v>-6.469153464088551</v>
      </c>
      <c r="R132" s="35">
        <f t="shared" si="25"/>
        <v>9.710980004355175</v>
      </c>
      <c r="S132" s="35">
        <f t="shared" si="25"/>
        <v>15.862072842533825</v>
      </c>
      <c r="T132" s="35">
        <f t="shared" si="25"/>
        <v>77.68288206369367</v>
      </c>
      <c r="U132" s="35">
        <f t="shared" si="25"/>
        <v>-24.111828352736097</v>
      </c>
      <c r="V132" s="35">
        <f t="shared" si="25"/>
        <v>38.83705161684831</v>
      </c>
      <c r="W132" s="35">
        <f t="shared" si="25"/>
        <v>17.33798343534163</v>
      </c>
      <c r="X132" s="35">
        <f t="shared" si="25"/>
        <v>-14.9754744626597</v>
      </c>
      <c r="Y132" s="35">
        <f t="shared" si="25"/>
        <v>-21.825836055283087</v>
      </c>
      <c r="Z132" s="35">
        <f t="shared" si="25"/>
        <v>20.480122565962724</v>
      </c>
      <c r="AA132" s="46" t="s">
        <v>44</v>
      </c>
      <c r="AB132" s="35">
        <f t="shared" si="25"/>
        <v>23.79704351959182</v>
      </c>
      <c r="AC132" s="35">
        <f t="shared" si="25"/>
        <v>7.601227966110113</v>
      </c>
    </row>
    <row r="133" spans="1:29" ht="15" customHeight="1">
      <c r="A133" s="21" t="s">
        <v>5</v>
      </c>
      <c r="B133" s="43"/>
      <c r="C133" s="35">
        <f>((C91/B91)-1)*100</f>
        <v>-27.180538166761803</v>
      </c>
      <c r="D133" s="35">
        <f t="shared" si="25"/>
        <v>-15.379730078598442</v>
      </c>
      <c r="E133" s="35">
        <f t="shared" si="25"/>
        <v>-57.40912561020276</v>
      </c>
      <c r="F133" s="35">
        <f t="shared" si="25"/>
        <v>96.61703621969662</v>
      </c>
      <c r="G133" s="35">
        <f t="shared" si="25"/>
        <v>-46.95198440009081</v>
      </c>
      <c r="H133" s="35">
        <f t="shared" si="25"/>
        <v>45.797084508322094</v>
      </c>
      <c r="I133" s="35">
        <f t="shared" si="25"/>
        <v>7.672486835251879</v>
      </c>
      <c r="J133" s="35">
        <f t="shared" si="25"/>
        <v>1.0498074523823453</v>
      </c>
      <c r="K133" s="35">
        <f t="shared" si="25"/>
        <v>28.359837712792647</v>
      </c>
      <c r="L133" s="35">
        <f t="shared" si="25"/>
        <v>39.416067213370674</v>
      </c>
      <c r="M133" s="35">
        <f t="shared" si="25"/>
        <v>25.877521201051668</v>
      </c>
      <c r="N133" s="35">
        <f t="shared" si="25"/>
        <v>34.85645255826586</v>
      </c>
      <c r="O133" s="35">
        <f t="shared" si="25"/>
        <v>-7.201514099214501</v>
      </c>
      <c r="P133" s="35">
        <f t="shared" si="25"/>
        <v>10.71787078832771</v>
      </c>
      <c r="Q133" s="35">
        <f t="shared" si="25"/>
        <v>-29.62536714135975</v>
      </c>
      <c r="R133" s="35">
        <f t="shared" si="25"/>
        <v>-2.2184667015581527</v>
      </c>
      <c r="S133" s="35">
        <f t="shared" si="25"/>
        <v>13.380998719310133</v>
      </c>
      <c r="T133" s="35">
        <f t="shared" si="25"/>
        <v>40.44915779389964</v>
      </c>
      <c r="U133" s="35">
        <f t="shared" si="25"/>
        <v>-18.282119612079427</v>
      </c>
      <c r="V133" s="35">
        <f t="shared" si="25"/>
        <v>8.90365600515155</v>
      </c>
      <c r="W133" s="35">
        <f t="shared" si="25"/>
        <v>56.85461046591425</v>
      </c>
      <c r="X133" s="35">
        <f t="shared" si="25"/>
        <v>-13.608554963217967</v>
      </c>
      <c r="Y133" s="35">
        <f t="shared" si="25"/>
        <v>2.6627402794964894</v>
      </c>
      <c r="Z133" s="35">
        <f t="shared" si="25"/>
        <v>15.993761711594146</v>
      </c>
      <c r="AA133" s="35">
        <f t="shared" si="25"/>
        <v>5.534830641295918</v>
      </c>
      <c r="AB133" s="35">
        <f t="shared" si="25"/>
        <v>2.6978951509128546</v>
      </c>
      <c r="AC133" s="35">
        <f t="shared" si="25"/>
        <v>11.06744780190807</v>
      </c>
    </row>
    <row r="134" spans="1:29" ht="15" customHeight="1">
      <c r="A134" s="21" t="s">
        <v>6</v>
      </c>
      <c r="B134" s="43"/>
      <c r="C134" s="35">
        <f>((C92/B92)-1)*100</f>
        <v>53.47440462617532</v>
      </c>
      <c r="D134" s="35">
        <f t="shared" si="25"/>
        <v>221.64263871792923</v>
      </c>
      <c r="E134" s="35">
        <f t="shared" si="25"/>
        <v>141.7118654252595</v>
      </c>
      <c r="F134" s="35">
        <f t="shared" si="25"/>
        <v>4.630816944260641</v>
      </c>
      <c r="G134" s="35">
        <f t="shared" si="25"/>
        <v>27.105181539084434</v>
      </c>
      <c r="H134" s="35">
        <f t="shared" si="25"/>
        <v>34.023700066857046</v>
      </c>
      <c r="I134" s="35">
        <f t="shared" si="25"/>
        <v>-25.915578568591968</v>
      </c>
      <c r="J134" s="35">
        <f t="shared" si="25"/>
        <v>-58.57241864794642</v>
      </c>
      <c r="K134" s="35">
        <f t="shared" si="25"/>
        <v>-60.58459363508884</v>
      </c>
      <c r="L134" s="35">
        <f t="shared" si="25"/>
        <v>18.47151032205472</v>
      </c>
      <c r="M134" s="35">
        <f t="shared" si="25"/>
        <v>43.374426826192305</v>
      </c>
      <c r="N134" s="35">
        <f t="shared" si="25"/>
        <v>-35.648882789557014</v>
      </c>
      <c r="O134" s="35">
        <f t="shared" si="25"/>
        <v>33.66830076368543</v>
      </c>
      <c r="P134" s="35">
        <f t="shared" si="25"/>
        <v>-7.8668883418260505</v>
      </c>
      <c r="Q134" s="35">
        <f t="shared" si="25"/>
        <v>103.69628319997553</v>
      </c>
      <c r="R134" s="35">
        <f t="shared" si="25"/>
        <v>-22.11868978165117</v>
      </c>
      <c r="S134" s="35">
        <f t="shared" si="25"/>
        <v>-13.66760816851752</v>
      </c>
      <c r="T134" s="35">
        <f t="shared" si="25"/>
        <v>56.07522668147886</v>
      </c>
      <c r="U134" s="35">
        <f t="shared" si="25"/>
        <v>19.904169971062945</v>
      </c>
      <c r="V134" s="35">
        <f t="shared" si="25"/>
        <v>-36.91299217029373</v>
      </c>
      <c r="W134" s="35">
        <f t="shared" si="25"/>
        <v>-1.9056275446838522</v>
      </c>
      <c r="X134" s="35">
        <f t="shared" si="25"/>
        <v>-52.91776145465108</v>
      </c>
      <c r="Y134" s="35">
        <f t="shared" si="25"/>
        <v>34.16436854939562</v>
      </c>
      <c r="Z134" s="35">
        <f t="shared" si="25"/>
        <v>-44.159526552674066</v>
      </c>
      <c r="AA134" s="35">
        <f t="shared" si="25"/>
        <v>82.59155549486204</v>
      </c>
      <c r="AB134" s="35">
        <f t="shared" si="25"/>
        <v>-20.905440001663532</v>
      </c>
      <c r="AC134" s="35">
        <f t="shared" si="25"/>
        <v>-35.966766943441364</v>
      </c>
    </row>
    <row r="135" spans="1:29" ht="15" customHeight="1">
      <c r="A135" s="21" t="s">
        <v>7</v>
      </c>
      <c r="B135" s="43"/>
      <c r="C135" s="35">
        <f>((C93/B93)-1)*100</f>
        <v>-14.213750365688982</v>
      </c>
      <c r="D135" s="35">
        <f t="shared" si="25"/>
        <v>-25.247663196271976</v>
      </c>
      <c r="E135" s="35">
        <f t="shared" si="25"/>
        <v>22.10097406723279</v>
      </c>
      <c r="F135" s="35">
        <f t="shared" si="25"/>
        <v>395.007411441271</v>
      </c>
      <c r="G135" s="35">
        <f t="shared" si="25"/>
        <v>-75.39010223563243</v>
      </c>
      <c r="H135" s="35">
        <f t="shared" si="25"/>
        <v>-76.30272009428093</v>
      </c>
      <c r="I135" s="35">
        <f t="shared" si="25"/>
        <v>218.9418036912996</v>
      </c>
      <c r="J135" s="35">
        <f t="shared" si="25"/>
        <v>-81.95616697691601</v>
      </c>
      <c r="K135" s="35">
        <f t="shared" si="25"/>
        <v>6.737076169240308</v>
      </c>
      <c r="L135" s="46" t="s">
        <v>44</v>
      </c>
      <c r="M135" s="35">
        <f t="shared" si="25"/>
        <v>39.947402705471326</v>
      </c>
      <c r="N135" s="35">
        <f t="shared" si="25"/>
        <v>47.717081595014136</v>
      </c>
      <c r="O135" s="35">
        <f t="shared" si="25"/>
        <v>-9.759551273034772</v>
      </c>
      <c r="P135" s="46" t="s">
        <v>44</v>
      </c>
      <c r="Q135" s="35">
        <f t="shared" si="25"/>
        <v>-84.56178811342106</v>
      </c>
      <c r="R135" s="35">
        <f t="shared" si="25"/>
        <v>-36.038328775599894</v>
      </c>
      <c r="S135" s="35">
        <f t="shared" si="25"/>
        <v>42.56965114708058</v>
      </c>
      <c r="T135" s="35">
        <f t="shared" si="25"/>
        <v>-89.59320815442683</v>
      </c>
      <c r="U135" s="35">
        <f t="shared" si="25"/>
        <v>11.37129403474384</v>
      </c>
      <c r="V135" s="35">
        <f t="shared" si="25"/>
        <v>-13.520934859205614</v>
      </c>
      <c r="W135" s="35">
        <f t="shared" si="25"/>
        <v>108.26035982562088</v>
      </c>
      <c r="X135" s="35">
        <f t="shared" si="25"/>
        <v>-9.664328743780437</v>
      </c>
      <c r="Y135" s="35">
        <f t="shared" si="25"/>
        <v>-32.14301190510663</v>
      </c>
      <c r="Z135" s="35">
        <f t="shared" si="25"/>
        <v>135.6366224033982</v>
      </c>
      <c r="AA135" s="35">
        <f t="shared" si="25"/>
        <v>9.327692846121272</v>
      </c>
      <c r="AB135" s="35">
        <f t="shared" si="25"/>
        <v>-21.384304484779328</v>
      </c>
      <c r="AC135" s="35">
        <f t="shared" si="25"/>
        <v>39.83812640944049</v>
      </c>
    </row>
    <row r="136" spans="1:29" ht="15" customHeight="1">
      <c r="A136" s="21" t="s">
        <v>8</v>
      </c>
      <c r="B136" s="43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>
        <f t="shared" si="25"/>
        <v>-36.87281340016937</v>
      </c>
      <c r="U136" s="35">
        <f t="shared" si="25"/>
        <v>47.86469905524851</v>
      </c>
      <c r="V136" s="35">
        <f t="shared" si="25"/>
        <v>-98.89825883041019</v>
      </c>
      <c r="W136" s="35">
        <f t="shared" si="25"/>
        <v>-81.31148605196327</v>
      </c>
      <c r="X136" s="35">
        <f t="shared" si="25"/>
        <v>96.63135920631525</v>
      </c>
      <c r="Y136" s="35">
        <f t="shared" si="25"/>
        <v>-100</v>
      </c>
      <c r="Z136" s="35"/>
      <c r="AA136" s="35">
        <f t="shared" si="25"/>
        <v>-100</v>
      </c>
      <c r="AB136" s="35"/>
      <c r="AC136" s="35"/>
    </row>
    <row r="137" spans="1:29" ht="15" customHeight="1">
      <c r="A137" s="21" t="s">
        <v>15</v>
      </c>
      <c r="B137" s="43"/>
      <c r="C137" s="35">
        <f aca="true" t="shared" si="26" ref="C137:AA138">((C95/B95)-1)*100</f>
        <v>25.114944547053476</v>
      </c>
      <c r="D137" s="35">
        <f t="shared" si="26"/>
        <v>-2.161691645717201</v>
      </c>
      <c r="E137" s="35">
        <f t="shared" si="26"/>
        <v>20.15721217524622</v>
      </c>
      <c r="F137" s="35">
        <f t="shared" si="26"/>
        <v>9.449712773143194</v>
      </c>
      <c r="G137" s="35">
        <f t="shared" si="26"/>
        <v>-8.667159448169437</v>
      </c>
      <c r="H137" s="35">
        <f t="shared" si="26"/>
        <v>2.0828267434463754</v>
      </c>
      <c r="I137" s="35">
        <f t="shared" si="26"/>
        <v>-3.0577663125563315</v>
      </c>
      <c r="J137" s="35">
        <f t="shared" si="26"/>
        <v>15.633125581229667</v>
      </c>
      <c r="K137" s="35">
        <f t="shared" si="26"/>
        <v>-8.360246473088683</v>
      </c>
      <c r="L137" s="35">
        <f t="shared" si="26"/>
        <v>12.70335178576769</v>
      </c>
      <c r="M137" s="35">
        <f t="shared" si="26"/>
        <v>18.34055568781863</v>
      </c>
      <c r="N137" s="35">
        <f t="shared" si="26"/>
        <v>8.716922675760497</v>
      </c>
      <c r="O137" s="35">
        <f t="shared" si="26"/>
        <v>7.8575381513322995</v>
      </c>
      <c r="P137" s="35">
        <f t="shared" si="26"/>
        <v>12.01556711809717</v>
      </c>
      <c r="Q137" s="35">
        <f t="shared" si="26"/>
        <v>-9.068420631106445</v>
      </c>
      <c r="R137" s="35">
        <f t="shared" si="26"/>
        <v>8.446778136843403</v>
      </c>
      <c r="S137" s="35">
        <f t="shared" si="26"/>
        <v>14.607886989362772</v>
      </c>
      <c r="T137" s="35">
        <f t="shared" si="26"/>
        <v>8.545858913972415</v>
      </c>
      <c r="U137" s="35">
        <f t="shared" si="26"/>
        <v>7.417201400748974</v>
      </c>
      <c r="V137" s="35">
        <f t="shared" si="26"/>
        <v>15.473895370933842</v>
      </c>
      <c r="W137" s="35">
        <f t="shared" si="26"/>
        <v>8.913761379285766</v>
      </c>
      <c r="X137" s="35">
        <f t="shared" si="26"/>
        <v>-9.850290958819063</v>
      </c>
      <c r="Y137" s="35">
        <f t="shared" si="26"/>
        <v>6.780157133713627</v>
      </c>
      <c r="Z137" s="35">
        <f t="shared" si="26"/>
        <v>-0.9849976144383654</v>
      </c>
      <c r="AA137" s="35">
        <f t="shared" si="26"/>
        <v>5.488636040566064</v>
      </c>
      <c r="AB137" s="35">
        <f>((AB95/AA95)-1)*100</f>
        <v>10.14457445517063</v>
      </c>
      <c r="AC137" s="35">
        <f>((AC95/AB95)-1)*100</f>
        <v>-2.681334427345161</v>
      </c>
    </row>
    <row r="138" spans="1:29" ht="15" customHeight="1">
      <c r="A138" s="21" t="s">
        <v>9</v>
      </c>
      <c r="B138" s="43"/>
      <c r="C138" s="35"/>
      <c r="D138" s="35"/>
      <c r="E138" s="35"/>
      <c r="F138" s="35"/>
      <c r="G138" s="35"/>
      <c r="H138" s="35"/>
      <c r="I138" s="35"/>
      <c r="J138" s="35"/>
      <c r="K138" s="35">
        <f>((K96/J96)-1)*100</f>
        <v>-100</v>
      </c>
      <c r="L138" s="35"/>
      <c r="M138" s="35"/>
      <c r="N138" s="35"/>
      <c r="O138" s="35">
        <f>((O96/N96)-1)*100</f>
        <v>-100</v>
      </c>
      <c r="P138" s="35"/>
      <c r="Q138" s="35"/>
      <c r="R138" s="35"/>
      <c r="S138" s="35"/>
      <c r="T138" s="35"/>
      <c r="U138" s="35"/>
      <c r="V138" s="35">
        <f t="shared" si="26"/>
        <v>-100</v>
      </c>
      <c r="W138" s="35"/>
      <c r="X138" s="35"/>
      <c r="Y138" s="35">
        <f t="shared" si="26"/>
        <v>-67.7837541503311</v>
      </c>
      <c r="Z138" s="35">
        <f t="shared" si="26"/>
        <v>-13.309049194156497</v>
      </c>
      <c r="AA138" s="35">
        <f t="shared" si="26"/>
        <v>109.8102698280822</v>
      </c>
      <c r="AB138" s="35">
        <f>((AB96/AA96)-1)*100</f>
        <v>-38.95287574913192</v>
      </c>
      <c r="AC138" s="35">
        <f>((AC96/AB96)-1)*100</f>
        <v>397.24358661514077</v>
      </c>
    </row>
    <row r="139" spans="1:29" ht="15" customHeight="1">
      <c r="A139" s="21" t="s">
        <v>10</v>
      </c>
      <c r="B139" s="43"/>
      <c r="C139" s="35">
        <f>((C97/B97)-1)*100</f>
        <v>-100</v>
      </c>
      <c r="D139" s="35"/>
      <c r="E139" s="35"/>
      <c r="F139" s="35"/>
      <c r="G139" s="35"/>
      <c r="H139" s="35"/>
      <c r="I139" s="35"/>
      <c r="J139" s="35"/>
      <c r="K139" s="35"/>
      <c r="L139" s="35">
        <f>((L97/K97)-1)*100</f>
        <v>-29.752979413279633</v>
      </c>
      <c r="M139" s="35">
        <f>((M97/L97)-1)*100</f>
        <v>-59.50692501095616</v>
      </c>
      <c r="N139" s="35">
        <f>((N97/M97)-1)*100</f>
        <v>12.344780429258527</v>
      </c>
      <c r="O139" s="35">
        <f>((O97/N97)-1)*100</f>
        <v>-32.9171068137076</v>
      </c>
      <c r="P139" s="35">
        <f>((P97/O97)-1)*100</f>
        <v>118.79827432732083</v>
      </c>
      <c r="Q139" s="35">
        <f>((Q97/P97)-1)*100</f>
        <v>-100</v>
      </c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1:29" ht="15" customHeight="1">
      <c r="A140" s="21" t="s">
        <v>11</v>
      </c>
      <c r="B140" s="4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>
        <f>((R98/Q98)-1)*100</f>
        <v>2.4977016374846395</v>
      </c>
      <c r="S140" s="35">
        <f aca="true" t="shared" si="27" ref="S140:AA140">((S98/R98)-1)*100</f>
        <v>31.631111274335154</v>
      </c>
      <c r="T140" s="35">
        <f t="shared" si="27"/>
        <v>49.10952809045912</v>
      </c>
      <c r="U140" s="35">
        <f t="shared" si="27"/>
        <v>14.88426405029637</v>
      </c>
      <c r="V140" s="35">
        <f t="shared" si="27"/>
        <v>12.836249324315974</v>
      </c>
      <c r="W140" s="35">
        <f t="shared" si="27"/>
        <v>9.769091136775398</v>
      </c>
      <c r="X140" s="35">
        <f t="shared" si="27"/>
        <v>-0.29410175677626604</v>
      </c>
      <c r="Y140" s="35">
        <f t="shared" si="27"/>
        <v>5.778894168276882</v>
      </c>
      <c r="Z140" s="35">
        <f t="shared" si="27"/>
        <v>1.5712890130771262</v>
      </c>
      <c r="AA140" s="35">
        <f t="shared" si="27"/>
        <v>13.221373252039491</v>
      </c>
      <c r="AB140" s="35">
        <f>((AB98/AA98)-1)*100</f>
        <v>-3.485027877619973</v>
      </c>
      <c r="AC140" s="35">
        <f>((AC98/AB98)-1)*100</f>
        <v>-5.702062123228979</v>
      </c>
    </row>
    <row r="141" spans="1:29" ht="15" customHeight="1">
      <c r="A141" s="21" t="s">
        <v>12</v>
      </c>
      <c r="B141" s="43"/>
      <c r="C141" s="46" t="s">
        <v>44</v>
      </c>
      <c r="D141" s="35">
        <f>((D99/C99)-1)*100</f>
        <v>-100</v>
      </c>
      <c r="E141" s="35"/>
      <c r="F141" s="35">
        <f>((F99/E99)-1)*100</f>
        <v>-100</v>
      </c>
      <c r="G141" s="35"/>
      <c r="H141" s="35"/>
      <c r="I141" s="35"/>
      <c r="J141" s="35"/>
      <c r="K141" s="35">
        <f>((K99/J99)-1)*100</f>
        <v>-100</v>
      </c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>
        <f>((Z99/Y99)-1)*100</f>
        <v>133.86605888126329</v>
      </c>
      <c r="AA141" s="35">
        <f>((AA99/Z99)-1)*100</f>
        <v>175.20352097246845</v>
      </c>
      <c r="AB141" s="35">
        <f>((AB99/AA99)-1)*100</f>
        <v>57.57079204182147</v>
      </c>
      <c r="AC141" s="35">
        <f>((AC99/AB99)-1)*100</f>
        <v>38.36777801592821</v>
      </c>
    </row>
    <row r="142" spans="1:29" ht="15" customHeight="1">
      <c r="A142" s="21" t="s">
        <v>13</v>
      </c>
      <c r="B142" s="43"/>
      <c r="C142" s="35">
        <f>((C100/B100)-1)*100</f>
        <v>-78.1626255486531</v>
      </c>
      <c r="D142" s="35">
        <f>((D100/C100)-1)*100</f>
        <v>-100</v>
      </c>
      <c r="E142" s="35"/>
      <c r="F142" s="35">
        <f>((F100/E100)-1)*100</f>
        <v>-100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>
        <f>((X100/W100)-1)*100</f>
        <v>-95.18570349961848</v>
      </c>
      <c r="Y142" s="35">
        <f>((Y100/X100)-1)*100</f>
        <v>-100</v>
      </c>
      <c r="Z142" s="35"/>
      <c r="AA142" s="35"/>
      <c r="AB142" s="35"/>
      <c r="AC142" s="35"/>
    </row>
    <row r="143" spans="1:29" ht="15" customHeight="1">
      <c r="A143" s="2"/>
      <c r="B143" s="43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7"/>
      <c r="AC143" s="37"/>
    </row>
    <row r="144" spans="1:29" s="34" customFormat="1" ht="15" customHeight="1">
      <c r="A144" s="8" t="s">
        <v>19</v>
      </c>
      <c r="B144" s="45"/>
      <c r="C144" s="33">
        <f aca="true" t="shared" si="28" ref="C144:AC144">((C102/B102)-1)*100</f>
        <v>15.43127525262815</v>
      </c>
      <c r="D144" s="33">
        <f t="shared" si="28"/>
        <v>-7.516458001427784</v>
      </c>
      <c r="E144" s="33">
        <f t="shared" si="28"/>
        <v>37.69669636922086</v>
      </c>
      <c r="F144" s="33">
        <f t="shared" si="28"/>
        <v>15.546346968252456</v>
      </c>
      <c r="G144" s="33">
        <f t="shared" si="28"/>
        <v>-20.45270075134592</v>
      </c>
      <c r="H144" s="33">
        <f t="shared" si="28"/>
        <v>6.214726614084354</v>
      </c>
      <c r="I144" s="33">
        <f t="shared" si="28"/>
        <v>-7.289005429221285</v>
      </c>
      <c r="J144" s="33">
        <f t="shared" si="28"/>
        <v>-1.9478334927128693</v>
      </c>
      <c r="K144" s="33">
        <f t="shared" si="28"/>
        <v>-13.29803785915794</v>
      </c>
      <c r="L144" s="33">
        <f t="shared" si="28"/>
        <v>17.958891371251706</v>
      </c>
      <c r="M144" s="33">
        <f t="shared" si="28"/>
        <v>17.139848872497442</v>
      </c>
      <c r="N144" s="33">
        <f t="shared" si="28"/>
        <v>13.082553192887513</v>
      </c>
      <c r="O144" s="33">
        <f t="shared" si="28"/>
        <v>2.7713396808418223</v>
      </c>
      <c r="P144" s="33">
        <f t="shared" si="28"/>
        <v>75.07068386328804</v>
      </c>
      <c r="Q144" s="33">
        <f t="shared" si="28"/>
        <v>-7.751971423544591</v>
      </c>
      <c r="R144" s="33">
        <f t="shared" si="28"/>
        <v>1.0593050619015942</v>
      </c>
      <c r="S144" s="33">
        <f t="shared" si="28"/>
        <v>20.923795933277823</v>
      </c>
      <c r="T144" s="33">
        <f t="shared" si="28"/>
        <v>22.01681924970029</v>
      </c>
      <c r="U144" s="33">
        <f t="shared" si="28"/>
        <v>10.552949900187713</v>
      </c>
      <c r="V144" s="33">
        <f t="shared" si="28"/>
        <v>11.627553743280483</v>
      </c>
      <c r="W144" s="33">
        <f t="shared" si="28"/>
        <v>19.675751245941875</v>
      </c>
      <c r="X144" s="33">
        <f t="shared" si="28"/>
        <v>-10.158949199998213</v>
      </c>
      <c r="Y144" s="33">
        <f t="shared" si="28"/>
        <v>3.6146725158005877</v>
      </c>
      <c r="Z144" s="33">
        <f t="shared" si="28"/>
        <v>1.1504653395744358</v>
      </c>
      <c r="AA144" s="33">
        <f t="shared" si="28"/>
        <v>15.211380436157773</v>
      </c>
      <c r="AB144" s="33">
        <f t="shared" si="28"/>
        <v>2.547074359434398</v>
      </c>
      <c r="AC144" s="33">
        <f t="shared" si="28"/>
        <v>1.0322727051934155</v>
      </c>
    </row>
    <row r="145" spans="1:29" ht="15" customHeight="1">
      <c r="A145" s="21" t="s">
        <v>27</v>
      </c>
      <c r="B145" s="43"/>
      <c r="C145" s="35">
        <f aca="true" t="shared" si="29" ref="C145:AC145">((C103/B103)-1)*100</f>
        <v>-3.378219677389205</v>
      </c>
      <c r="D145" s="35">
        <f t="shared" si="29"/>
        <v>15.580709983476893</v>
      </c>
      <c r="E145" s="35">
        <f t="shared" si="29"/>
        <v>47.483766539237806</v>
      </c>
      <c r="F145" s="35">
        <f t="shared" si="29"/>
        <v>-46.30172373914465</v>
      </c>
      <c r="G145" s="35">
        <f t="shared" si="29"/>
        <v>-4.673133056864609</v>
      </c>
      <c r="H145" s="35">
        <f t="shared" si="29"/>
        <v>28.741771982317953</v>
      </c>
      <c r="I145" s="35">
        <f t="shared" si="29"/>
        <v>21.060645304083604</v>
      </c>
      <c r="J145" s="35">
        <f t="shared" si="29"/>
        <v>-14.853992689605278</v>
      </c>
      <c r="K145" s="35">
        <f t="shared" si="29"/>
        <v>1.3939785097750734</v>
      </c>
      <c r="L145" s="35">
        <f t="shared" si="29"/>
        <v>8.591162755318571</v>
      </c>
      <c r="M145" s="35">
        <f t="shared" si="29"/>
        <v>-6.201269877324734</v>
      </c>
      <c r="N145" s="35">
        <f t="shared" si="29"/>
        <v>67.23325198074161</v>
      </c>
      <c r="O145" s="35">
        <f t="shared" si="29"/>
        <v>-4.367592978744028</v>
      </c>
      <c r="P145" s="35">
        <f t="shared" si="29"/>
        <v>15.397483766066333</v>
      </c>
      <c r="Q145" s="35">
        <f t="shared" si="29"/>
        <v>88.67657090352566</v>
      </c>
      <c r="R145" s="35">
        <f t="shared" si="29"/>
        <v>-2.681230086729869</v>
      </c>
      <c r="S145" s="35">
        <f t="shared" si="29"/>
        <v>16.211659441039238</v>
      </c>
      <c r="T145" s="35">
        <f t="shared" si="29"/>
        <v>-1.4769159448075109</v>
      </c>
      <c r="U145" s="35">
        <f t="shared" si="29"/>
        <v>8.646972103971873</v>
      </c>
      <c r="V145" s="35">
        <f t="shared" si="29"/>
        <v>8.336964456206397</v>
      </c>
      <c r="W145" s="35">
        <f t="shared" si="29"/>
        <v>-60.943377868564895</v>
      </c>
      <c r="X145" s="35">
        <f t="shared" si="29"/>
        <v>9.75911586677196</v>
      </c>
      <c r="Y145" s="35">
        <f t="shared" si="29"/>
        <v>14.43723760867659</v>
      </c>
      <c r="Z145" s="35">
        <f t="shared" si="29"/>
        <v>-8.20272688416378</v>
      </c>
      <c r="AA145" s="35">
        <f t="shared" si="29"/>
        <v>11.380001198375322</v>
      </c>
      <c r="AB145" s="35">
        <f t="shared" si="29"/>
        <v>15.478480448366083</v>
      </c>
      <c r="AC145" s="35">
        <f t="shared" si="29"/>
        <v>-3.7670290712511822</v>
      </c>
    </row>
    <row r="146" spans="1:29" ht="15" customHeight="1">
      <c r="A146" s="22" t="s">
        <v>24</v>
      </c>
      <c r="B146" s="43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>
        <f aca="true" t="shared" si="30" ref="Y146:AC154">((Y104/X104)-1)*100</f>
        <v>15.91362234578073</v>
      </c>
      <c r="Z146" s="35">
        <f t="shared" si="30"/>
        <v>-11.029131057023623</v>
      </c>
      <c r="AA146" s="35">
        <f t="shared" si="30"/>
        <v>11.08584450347092</v>
      </c>
      <c r="AB146" s="35">
        <f t="shared" si="30"/>
        <v>21.79957669796082</v>
      </c>
      <c r="AC146" s="35">
        <f t="shared" si="30"/>
        <v>-7.467567048331247</v>
      </c>
    </row>
    <row r="147" spans="1:29" ht="15" customHeight="1">
      <c r="A147" s="22" t="s">
        <v>25</v>
      </c>
      <c r="B147" s="43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>
        <f t="shared" si="30"/>
        <v>2.7350967113869418</v>
      </c>
      <c r="Z147" s="35">
        <f t="shared" si="30"/>
        <v>5.943034599300678</v>
      </c>
      <c r="AA147" s="35">
        <f t="shared" si="30"/>
        <v>3.587777008066473</v>
      </c>
      <c r="AB147" s="35">
        <f t="shared" si="30"/>
        <v>-6.151157761453563</v>
      </c>
      <c r="AC147" s="35">
        <f t="shared" si="30"/>
        <v>13.131784626550713</v>
      </c>
    </row>
    <row r="148" spans="1:29" ht="15" customHeight="1">
      <c r="A148" s="22" t="s">
        <v>26</v>
      </c>
      <c r="B148" s="43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>
        <f t="shared" si="30"/>
        <v>7.355565173418621</v>
      </c>
      <c r="Z148" s="35">
        <f t="shared" si="30"/>
        <v>10.357304283979651</v>
      </c>
      <c r="AA148" s="35">
        <f t="shared" si="30"/>
        <v>15.991410726229205</v>
      </c>
      <c r="AB148" s="35">
        <f t="shared" si="30"/>
        <v>-18.643522062601004</v>
      </c>
      <c r="AC148" s="35">
        <f t="shared" si="30"/>
        <v>25.97708504201579</v>
      </c>
    </row>
    <row r="149" spans="1:29" ht="15" customHeight="1">
      <c r="A149" s="21" t="s">
        <v>16</v>
      </c>
      <c r="B149" s="43"/>
      <c r="C149" s="35">
        <f aca="true" t="shared" si="31" ref="C149:X149">((C107/B107)-1)*100</f>
        <v>133.0105893492141</v>
      </c>
      <c r="D149" s="35">
        <f t="shared" si="31"/>
        <v>-66.52056542280711</v>
      </c>
      <c r="E149" s="35">
        <f t="shared" si="31"/>
        <v>-68.0609477700752</v>
      </c>
      <c r="F149" s="35">
        <f t="shared" si="31"/>
        <v>258.243211074861</v>
      </c>
      <c r="G149" s="35">
        <f t="shared" si="31"/>
        <v>329.1790363560195</v>
      </c>
      <c r="H149" s="35">
        <f t="shared" si="31"/>
        <v>-9.719971181241316</v>
      </c>
      <c r="I149" s="35">
        <f t="shared" si="31"/>
        <v>4.0415618437239065</v>
      </c>
      <c r="J149" s="35">
        <f t="shared" si="31"/>
        <v>0.8045386095670848</v>
      </c>
      <c r="K149" s="35">
        <f t="shared" si="31"/>
        <v>-35.14855226676473</v>
      </c>
      <c r="L149" s="35">
        <f t="shared" si="31"/>
        <v>42.64508672774705</v>
      </c>
      <c r="M149" s="35">
        <f t="shared" si="31"/>
        <v>-21.942308913302732</v>
      </c>
      <c r="N149" s="35">
        <f t="shared" si="31"/>
        <v>34.62020666866119</v>
      </c>
      <c r="O149" s="35">
        <f t="shared" si="31"/>
        <v>-2.697712781081385</v>
      </c>
      <c r="P149" s="35">
        <f t="shared" si="31"/>
        <v>17.553767787615413</v>
      </c>
      <c r="Q149" s="35">
        <f t="shared" si="31"/>
        <v>-31.17188342586551</v>
      </c>
      <c r="R149" s="35">
        <f t="shared" si="31"/>
        <v>-43.28173261492586</v>
      </c>
      <c r="S149" s="35">
        <f t="shared" si="31"/>
        <v>49.250053822659545</v>
      </c>
      <c r="T149" s="35">
        <f t="shared" si="31"/>
        <v>-9.909720433970815</v>
      </c>
      <c r="U149" s="35">
        <f t="shared" si="31"/>
        <v>-33.6283918484081</v>
      </c>
      <c r="V149" s="35">
        <f t="shared" si="31"/>
        <v>-5.473340981358577</v>
      </c>
      <c r="W149" s="35">
        <f t="shared" si="31"/>
        <v>32.33852994753688</v>
      </c>
      <c r="X149" s="35">
        <f t="shared" si="31"/>
        <v>-28.179321199356444</v>
      </c>
      <c r="Y149" s="35">
        <f t="shared" si="30"/>
        <v>35.0343891346085</v>
      </c>
      <c r="Z149" s="35">
        <f t="shared" si="30"/>
        <v>21.107906140584376</v>
      </c>
      <c r="AA149" s="35">
        <f t="shared" si="30"/>
        <v>154.94729160494703</v>
      </c>
      <c r="AB149" s="35">
        <f t="shared" si="30"/>
        <v>-31.2678964875297</v>
      </c>
      <c r="AC149" s="35">
        <f t="shared" si="30"/>
        <v>-18.59062381715989</v>
      </c>
    </row>
    <row r="150" spans="1:29" ht="15" customHeight="1">
      <c r="A150" s="23" t="s">
        <v>31</v>
      </c>
      <c r="B150" s="43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>
        <f t="shared" si="30"/>
        <v>142.16317961316602</v>
      </c>
      <c r="Z150" s="35">
        <f t="shared" si="30"/>
        <v>19.171177681250164</v>
      </c>
      <c r="AA150" s="35">
        <f t="shared" si="30"/>
        <v>59.341539543296285</v>
      </c>
      <c r="AB150" s="35">
        <f t="shared" si="30"/>
        <v>-28.571202942802522</v>
      </c>
      <c r="AC150" s="35">
        <f t="shared" si="30"/>
        <v>61.17660082745058</v>
      </c>
    </row>
    <row r="151" spans="1:29" ht="15" customHeight="1">
      <c r="A151" s="23" t="s">
        <v>28</v>
      </c>
      <c r="B151" s="43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>
        <f t="shared" si="30"/>
        <v>23.643089789373306</v>
      </c>
      <c r="Z151" s="35">
        <f t="shared" si="30"/>
        <v>21.51124870786678</v>
      </c>
      <c r="AA151" s="35">
        <f t="shared" si="30"/>
        <v>174.47467680478584</v>
      </c>
      <c r="AB151" s="35">
        <f t="shared" si="30"/>
        <v>-31.587652259913458</v>
      </c>
      <c r="AC151" s="35">
        <f t="shared" si="30"/>
        <v>-28.46591979997074</v>
      </c>
    </row>
    <row r="152" spans="1:29" ht="15" customHeight="1">
      <c r="A152" s="21" t="s">
        <v>17</v>
      </c>
      <c r="B152" s="43"/>
      <c r="C152" s="35">
        <f aca="true" t="shared" si="32" ref="C152:X152">((C110/B110)-1)*100</f>
        <v>35.190253388191415</v>
      </c>
      <c r="D152" s="35">
        <f t="shared" si="32"/>
        <v>-6.39576466989481</v>
      </c>
      <c r="E152" s="35">
        <f t="shared" si="32"/>
        <v>51.68939864285651</v>
      </c>
      <c r="F152" s="35">
        <f t="shared" si="32"/>
        <v>3.2525500108051553</v>
      </c>
      <c r="G152" s="35">
        <f t="shared" si="32"/>
        <v>-12.32295670920529</v>
      </c>
      <c r="H152" s="35">
        <f t="shared" si="32"/>
        <v>-29.054119442191507</v>
      </c>
      <c r="I152" s="35">
        <f t="shared" si="32"/>
        <v>-33.84422343497423</v>
      </c>
      <c r="J152" s="35">
        <f t="shared" si="32"/>
        <v>38.977235475556135</v>
      </c>
      <c r="K152" s="35">
        <f t="shared" si="32"/>
        <v>-8.709631286931163</v>
      </c>
      <c r="L152" s="35">
        <f t="shared" si="32"/>
        <v>15.087431625111524</v>
      </c>
      <c r="M152" s="35">
        <f t="shared" si="32"/>
        <v>147.74577362123983</v>
      </c>
      <c r="N152" s="35">
        <f t="shared" si="32"/>
        <v>-48.37052175940004</v>
      </c>
      <c r="O152" s="35">
        <f t="shared" si="32"/>
        <v>31.62673800534266</v>
      </c>
      <c r="P152" s="35">
        <f t="shared" si="32"/>
        <v>269.8619073501707</v>
      </c>
      <c r="Q152" s="35">
        <f t="shared" si="32"/>
        <v>-67.17659457881311</v>
      </c>
      <c r="R152" s="35">
        <f t="shared" si="32"/>
        <v>56.331388114142825</v>
      </c>
      <c r="S152" s="35">
        <f t="shared" si="32"/>
        <v>28.696566706120443</v>
      </c>
      <c r="T152" s="35">
        <f t="shared" si="32"/>
        <v>81.0233278204508</v>
      </c>
      <c r="U152" s="35">
        <f t="shared" si="32"/>
        <v>16.483305603789987</v>
      </c>
      <c r="V152" s="35">
        <f t="shared" si="32"/>
        <v>11.782862138241402</v>
      </c>
      <c r="W152" s="35">
        <f t="shared" si="32"/>
        <v>89.4246337817374</v>
      </c>
      <c r="X152" s="35">
        <f t="shared" si="32"/>
        <v>-1.3338055349958577</v>
      </c>
      <c r="Y152" s="35">
        <f t="shared" si="30"/>
        <v>-2.734131149373009</v>
      </c>
      <c r="Z152" s="35">
        <f t="shared" si="30"/>
        <v>3.0802470171607865</v>
      </c>
      <c r="AA152" s="35">
        <f t="shared" si="30"/>
        <v>4.337550469299778</v>
      </c>
      <c r="AB152" s="35">
        <f t="shared" si="30"/>
        <v>2.5796753094741387</v>
      </c>
      <c r="AC152" s="35">
        <f t="shared" si="30"/>
        <v>4.108517459447092</v>
      </c>
    </row>
    <row r="153" spans="1:29" ht="15" customHeight="1">
      <c r="A153" s="22" t="s">
        <v>29</v>
      </c>
      <c r="B153" s="43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>
        <f t="shared" si="30"/>
        <v>-3.4248289281869515</v>
      </c>
      <c r="Z153" s="35">
        <f t="shared" si="30"/>
        <v>6.568907645251509</v>
      </c>
      <c r="AA153" s="35">
        <f t="shared" si="30"/>
        <v>3.4719160743276634</v>
      </c>
      <c r="AB153" s="35">
        <f t="shared" si="30"/>
        <v>1.7932733170711534</v>
      </c>
      <c r="AC153" s="35">
        <f t="shared" si="30"/>
        <v>4.762421762279789</v>
      </c>
    </row>
    <row r="154" spans="1:29" ht="15" customHeight="1">
      <c r="A154" s="22" t="s">
        <v>30</v>
      </c>
      <c r="B154" s="43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>
        <f t="shared" si="30"/>
        <v>-0.8441422898016304</v>
      </c>
      <c r="Z154" s="35">
        <f t="shared" si="30"/>
        <v>-6.21748488751992</v>
      </c>
      <c r="AA154" s="35">
        <f t="shared" si="30"/>
        <v>6.959120346342362</v>
      </c>
      <c r="AB154" s="35">
        <f t="shared" si="30"/>
        <v>4.883642062724602</v>
      </c>
      <c r="AC154" s="35">
        <f t="shared" si="30"/>
        <v>2.249184713237806</v>
      </c>
    </row>
    <row r="155" spans="1:29" ht="15" customHeight="1">
      <c r="A155" s="21" t="s">
        <v>14</v>
      </c>
      <c r="B155" s="43"/>
      <c r="C155" s="35">
        <f>((C113/B113)-1)*100</f>
        <v>-88.39233311164884</v>
      </c>
      <c r="D155" s="35">
        <f>((D113/C113)-1)*100</f>
        <v>-100</v>
      </c>
      <c r="E155" s="35"/>
      <c r="F155" s="35">
        <f>((F113/E113)-1)*100</f>
        <v>-100</v>
      </c>
      <c r="G155" s="35"/>
      <c r="H155" s="35">
        <f>((H113/G113)-1)*100</f>
        <v>-100</v>
      </c>
      <c r="I155" s="35"/>
      <c r="J155" s="35"/>
      <c r="K155" s="35"/>
      <c r="L155" s="35"/>
      <c r="M155" s="35"/>
      <c r="N155" s="35"/>
      <c r="O155" s="35"/>
      <c r="P155" s="35">
        <f>((P113/O113)-1)*100</f>
        <v>463.782408023767</v>
      </c>
      <c r="Q155" s="35">
        <f>((Q113/P113)-1)*100</f>
        <v>150.13889949540294</v>
      </c>
      <c r="R155" s="35">
        <f>((R113/Q113)-1)*100</f>
        <v>-41.81273450315474</v>
      </c>
      <c r="S155" s="35">
        <f aca="true" t="shared" si="33" ref="S155:AA156">((S113/R113)-1)*100</f>
        <v>-63.45181885738642</v>
      </c>
      <c r="T155" s="35">
        <f t="shared" si="33"/>
        <v>-28.425143271063025</v>
      </c>
      <c r="U155" s="35">
        <f t="shared" si="33"/>
        <v>44.09443316477086</v>
      </c>
      <c r="V155" s="35">
        <f t="shared" si="33"/>
        <v>-41.19069390741181</v>
      </c>
      <c r="W155" s="35">
        <f t="shared" si="33"/>
        <v>-0.2624845303568324</v>
      </c>
      <c r="X155" s="35">
        <f t="shared" si="33"/>
        <v>-2.7695085448779855</v>
      </c>
      <c r="Y155" s="35">
        <f t="shared" si="33"/>
        <v>19.289790084737923</v>
      </c>
      <c r="Z155" s="35">
        <f t="shared" si="33"/>
        <v>76.97400306929687</v>
      </c>
      <c r="AA155" s="35">
        <f t="shared" si="33"/>
        <v>106.04326513622637</v>
      </c>
      <c r="AB155" s="35">
        <f>((AB113/AA113)-1)*100</f>
        <v>33.21571457728827</v>
      </c>
      <c r="AC155" s="35">
        <f>((AC113/AB113)-1)*100</f>
        <v>13.866408125764561</v>
      </c>
    </row>
    <row r="156" spans="1:29" ht="15" customHeight="1">
      <c r="A156" s="21" t="s">
        <v>13</v>
      </c>
      <c r="B156" s="43"/>
      <c r="C156" s="35">
        <f>((C114/B114)-1)*100</f>
        <v>-71.01604385074674</v>
      </c>
      <c r="D156" s="35">
        <f>((D114/C114)-1)*100</f>
        <v>-100</v>
      </c>
      <c r="E156" s="35"/>
      <c r="F156" s="35">
        <f>((F114/E114)-1)*100</f>
        <v>215.88816154323044</v>
      </c>
      <c r="G156" s="35">
        <f>((G114/F114)-1)*100</f>
        <v>-96.3299527893885</v>
      </c>
      <c r="H156" s="35">
        <f>((H114/G114)-1)*100</f>
        <v>463.549787838354</v>
      </c>
      <c r="I156" s="35">
        <f>((I114/H114)-1)*100</f>
        <v>-99.69029487543995</v>
      </c>
      <c r="J156" s="35">
        <f>((J114/I114)-1)*100</f>
        <v>-100</v>
      </c>
      <c r="K156" s="35"/>
      <c r="L156" s="35">
        <f>((L114/K114)-1)*100</f>
        <v>-91.8050975569371</v>
      </c>
      <c r="M156" s="35">
        <f>((M114/L114)-1)*100</f>
        <v>479.58279538131796</v>
      </c>
      <c r="N156" s="35">
        <f>((N114/M114)-1)*100</f>
        <v>-100</v>
      </c>
      <c r="O156" s="35"/>
      <c r="P156" s="35"/>
      <c r="Q156" s="35"/>
      <c r="R156" s="35">
        <f>((R114/Q114)-1)*100</f>
        <v>36.55911131428893</v>
      </c>
      <c r="S156" s="35">
        <f t="shared" si="33"/>
        <v>-99.15672082427005</v>
      </c>
      <c r="T156" s="46" t="s">
        <v>44</v>
      </c>
      <c r="U156" s="35">
        <f t="shared" si="33"/>
        <v>-100</v>
      </c>
      <c r="V156" s="35"/>
      <c r="W156" s="35">
        <f t="shared" si="33"/>
        <v>241.0245205513565</v>
      </c>
      <c r="X156" s="35">
        <f t="shared" si="33"/>
        <v>-100</v>
      </c>
      <c r="Y156" s="35"/>
      <c r="Z156" s="35">
        <f t="shared" si="33"/>
        <v>27.167078304466873</v>
      </c>
      <c r="AA156" s="35">
        <f t="shared" si="33"/>
        <v>74.66446302824062</v>
      </c>
      <c r="AB156" s="35">
        <f>((AB114/AA114)-1)*100</f>
        <v>42.60636805885534</v>
      </c>
      <c r="AC156" s="35">
        <f>((AC114/AB114)-1)*100</f>
        <v>-2.1969338358917123</v>
      </c>
    </row>
    <row r="157" spans="1:29" ht="15" customHeight="1">
      <c r="A157" s="21" t="s">
        <v>10</v>
      </c>
      <c r="B157" s="43"/>
      <c r="C157" s="35"/>
      <c r="D157" s="35">
        <f>((D115/C115)-1)*100</f>
        <v>296.5231727931242</v>
      </c>
      <c r="E157" s="35">
        <f>((E115/D115)-1)*100</f>
        <v>-100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</row>
    <row r="158" spans="1:30" ht="15" customHeight="1">
      <c r="A158" s="21" t="s">
        <v>21</v>
      </c>
      <c r="B158" s="43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>
        <f aca="true" t="shared" si="34" ref="V158:AA158">((V116/U116)-1)*100</f>
        <v>7.367163067955729</v>
      </c>
      <c r="W158" s="35">
        <f t="shared" si="34"/>
        <v>2.682290046176994</v>
      </c>
      <c r="X158" s="35">
        <f t="shared" si="34"/>
        <v>-53.117244040325716</v>
      </c>
      <c r="Y158" s="35">
        <f t="shared" si="34"/>
        <v>62.48872757462443</v>
      </c>
      <c r="Z158" s="35">
        <f t="shared" si="34"/>
        <v>-42.85944491401998</v>
      </c>
      <c r="AA158" s="35">
        <f t="shared" si="34"/>
        <v>98.14089234814638</v>
      </c>
      <c r="AB158" s="35">
        <f>((AB116/AA116)-1)*100</f>
        <v>16.800371049071614</v>
      </c>
      <c r="AC158" s="35">
        <f>((AC116/AB116)-1)*100</f>
        <v>24.677239826575192</v>
      </c>
      <c r="AD158" s="1" t="s">
        <v>34</v>
      </c>
    </row>
    <row r="159" spans="1:28" ht="15" customHeight="1">
      <c r="A159" s="21" t="s">
        <v>22</v>
      </c>
      <c r="B159" s="43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>
        <f>((U117/T117)-1)*100</f>
        <v>-92.22884817912802</v>
      </c>
      <c r="V159" s="35">
        <f>((V117/U117)-1)*100</f>
        <v>-85.38542839512544</v>
      </c>
      <c r="W159" s="46" t="s">
        <v>44</v>
      </c>
      <c r="X159" s="35">
        <f>((X117/W117)-1)*100</f>
        <v>-100</v>
      </c>
      <c r="Y159" s="35"/>
      <c r="Z159" s="35"/>
      <c r="AA159" s="35"/>
      <c r="AB159" s="35"/>
    </row>
    <row r="160" spans="1:29" ht="15" customHeight="1">
      <c r="A160" s="38"/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47"/>
      <c r="M160" s="47"/>
      <c r="N160" s="47"/>
      <c r="O160" s="47"/>
      <c r="P160" s="47"/>
      <c r="Q160" s="47"/>
      <c r="R160" s="47"/>
      <c r="S160" s="47"/>
      <c r="T160" s="47"/>
      <c r="U160" s="39"/>
      <c r="V160" s="39"/>
      <c r="W160" s="39"/>
      <c r="X160" s="39"/>
      <c r="Y160" s="39"/>
      <c r="Z160" s="39"/>
      <c r="AA160" s="39"/>
      <c r="AB160" s="39"/>
      <c r="AC160" s="39"/>
    </row>
    <row r="161" spans="1:29" ht="15" customHeight="1">
      <c r="A161" s="32" t="s">
        <v>32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0"/>
      <c r="Q161" s="30"/>
      <c r="R161" s="30"/>
      <c r="S161" s="30"/>
      <c r="T161" s="30"/>
      <c r="U161" s="2"/>
      <c r="V161" s="2"/>
      <c r="AC161" s="1" t="s">
        <v>34</v>
      </c>
    </row>
    <row r="162" ht="15" customHeight="1">
      <c r="A162" s="32" t="s">
        <v>43</v>
      </c>
    </row>
    <row r="163" ht="15" customHeight="1">
      <c r="A163" s="32" t="s">
        <v>40</v>
      </c>
    </row>
    <row r="164" ht="15" customHeight="1"/>
    <row r="165" spans="1:29" s="31" customFormat="1" ht="15" customHeight="1" hidden="1">
      <c r="A165" s="48" t="str">
        <f>'[2]PIB EST'!A18</f>
        <v>Guanajuato</v>
      </c>
      <c r="B165" s="49">
        <v>124386.8</v>
      </c>
      <c r="C165" s="49">
        <v>204861.74809477624</v>
      </c>
      <c r="D165" s="49">
        <v>337401.8451511539</v>
      </c>
      <c r="E165" s="49">
        <v>555691.856435477</v>
      </c>
      <c r="F165" s="49">
        <v>915209.6935639734</v>
      </c>
      <c r="G165" s="49">
        <v>1507326</v>
      </c>
      <c r="H165" s="49">
        <v>3082794.7719686334</v>
      </c>
      <c r="I165" s="49">
        <v>6304955.667239295</v>
      </c>
      <c r="J165" s="49">
        <v>12894944.005781963</v>
      </c>
      <c r="K165" s="49">
        <v>16073351.916994456</v>
      </c>
      <c r="L165" s="49">
        <v>20035189.11999204</v>
      </c>
      <c r="M165" s="49">
        <v>24973559.040254407</v>
      </c>
      <c r="N165" s="49">
        <v>31129162.165718574</v>
      </c>
      <c r="O165" s="49">
        <f>'[3]Hoja1'!B22</f>
        <v>38802028</v>
      </c>
      <c r="P165" s="49">
        <f>'[3]Hoja1'!C22</f>
        <v>43579618</v>
      </c>
      <c r="Q165" s="49">
        <f>'[3]Hoja1'!D22</f>
        <v>56410661</v>
      </c>
      <c r="R165" s="49">
        <f>'[3]Hoja1'!E22</f>
        <v>82856319</v>
      </c>
      <c r="S165" s="49">
        <f>'[3]Hoja1'!F22</f>
        <v>101384801</v>
      </c>
      <c r="T165" s="49">
        <f>'[3]Hoja1'!G22</f>
        <v>124416888</v>
      </c>
      <c r="U165" s="50">
        <f>'[3]Hoja1'!H22</f>
        <v>145166585</v>
      </c>
      <c r="V165" s="50">
        <f>'[3]Hoja1'!I22</f>
        <v>170862209</v>
      </c>
      <c r="W165" s="50">
        <f>'[3]Hoja1'!J22</f>
        <v>179816995</v>
      </c>
      <c r="X165" s="50">
        <f>'[3]Hoja1'!K22</f>
        <v>201967554</v>
      </c>
      <c r="Y165" s="51">
        <f>'[3]Hoja1'!L22</f>
        <v>223096810</v>
      </c>
      <c r="Z165" s="51">
        <f>'[3]Hoja1'!M22</f>
        <v>250370666</v>
      </c>
      <c r="AA165" s="31">
        <f>'[3]Hoja1'!N22</f>
        <v>254636013</v>
      </c>
      <c r="AB165" s="31">
        <f>'[3]Hoja1'!O22</f>
        <v>283217380</v>
      </c>
      <c r="AC165" s="31">
        <v>402541000</v>
      </c>
    </row>
    <row r="166" spans="1:11" ht="1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1:29" ht="15" customHeight="1">
      <c r="A167" s="54" t="s">
        <v>37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</row>
    <row r="168" spans="1:29" ht="15" customHeight="1">
      <c r="A168" s="55" t="s">
        <v>20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4" t="s">
        <v>1</v>
      </c>
      <c r="B170" s="5">
        <v>1980</v>
      </c>
      <c r="C170" s="5">
        <v>1981</v>
      </c>
      <c r="D170" s="5">
        <v>1982</v>
      </c>
      <c r="E170" s="5">
        <v>1983</v>
      </c>
      <c r="F170" s="5">
        <v>1984</v>
      </c>
      <c r="G170" s="5">
        <v>1985</v>
      </c>
      <c r="H170" s="5">
        <v>1986</v>
      </c>
      <c r="I170" s="5">
        <v>1987</v>
      </c>
      <c r="J170" s="5">
        <v>1988</v>
      </c>
      <c r="K170" s="5">
        <v>1989</v>
      </c>
      <c r="L170" s="5">
        <v>1990</v>
      </c>
      <c r="M170" s="5">
        <v>1991</v>
      </c>
      <c r="N170" s="5">
        <v>1992</v>
      </c>
      <c r="O170" s="5">
        <v>1993</v>
      </c>
      <c r="P170" s="5">
        <v>1994</v>
      </c>
      <c r="Q170" s="5">
        <v>1995</v>
      </c>
      <c r="R170" s="5">
        <v>1996</v>
      </c>
      <c r="S170" s="5">
        <v>1997</v>
      </c>
      <c r="T170" s="6">
        <v>1998</v>
      </c>
      <c r="U170" s="5">
        <v>1999</v>
      </c>
      <c r="V170" s="6">
        <v>2000</v>
      </c>
      <c r="W170" s="5">
        <v>2001</v>
      </c>
      <c r="X170" s="6">
        <v>2002</v>
      </c>
      <c r="Y170" s="6">
        <v>2003</v>
      </c>
      <c r="Z170" s="6">
        <v>2004</v>
      </c>
      <c r="AA170" s="6">
        <v>2005</v>
      </c>
      <c r="AB170" s="5">
        <v>2006</v>
      </c>
      <c r="AC170" s="5">
        <v>2007</v>
      </c>
    </row>
    <row r="171" spans="1:27" ht="1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9" s="34" customFormat="1" ht="15" customHeight="1">
      <c r="A172" s="8" t="s">
        <v>18</v>
      </c>
      <c r="B172" s="33">
        <f aca="true" t="shared" si="35" ref="B172:AC181">B7/B$165*100</f>
        <v>3.346014207295308</v>
      </c>
      <c r="C172" s="33">
        <f t="shared" si="35"/>
        <v>2.9624857038671113</v>
      </c>
      <c r="D172" s="33">
        <f t="shared" si="35"/>
        <v>2.7003408934880984</v>
      </c>
      <c r="E172" s="33">
        <f t="shared" si="35"/>
        <v>4.150141797638129</v>
      </c>
      <c r="F172" s="33">
        <f t="shared" si="35"/>
        <v>4.703402979963201</v>
      </c>
      <c r="G172" s="33">
        <f t="shared" si="35"/>
        <v>3.6061873808320164</v>
      </c>
      <c r="H172" s="33">
        <f t="shared" si="35"/>
        <v>3.177473923684099</v>
      </c>
      <c r="I172" s="33">
        <f t="shared" si="35"/>
        <v>3.4808650779315693</v>
      </c>
      <c r="J172" s="33">
        <f t="shared" si="35"/>
        <v>3.35381060829798</v>
      </c>
      <c r="K172" s="33">
        <f t="shared" si="35"/>
        <v>2.957446601398667</v>
      </c>
      <c r="L172" s="33">
        <f t="shared" si="35"/>
        <v>3.584875469347631</v>
      </c>
      <c r="M172" s="33">
        <f t="shared" si="35"/>
        <v>4.160710527182492</v>
      </c>
      <c r="N172" s="33">
        <f t="shared" si="35"/>
        <v>4.3357819680941105</v>
      </c>
      <c r="O172" s="33">
        <f t="shared" si="35"/>
        <v>3.919802696910584</v>
      </c>
      <c r="P172" s="33">
        <f t="shared" si="35"/>
        <v>6.626802924247753</v>
      </c>
      <c r="Q172" s="33">
        <f t="shared" si="35"/>
        <v>6.517341539394477</v>
      </c>
      <c r="R172" s="33">
        <f t="shared" si="35"/>
        <v>5.851300708881359</v>
      </c>
      <c r="S172" s="33">
        <f t="shared" si="35"/>
        <v>6.807554033666249</v>
      </c>
      <c r="T172" s="33">
        <f t="shared" si="35"/>
        <v>7.814202741512069</v>
      </c>
      <c r="U172" s="33">
        <f t="shared" si="35"/>
        <v>8.519680700624045</v>
      </c>
      <c r="V172" s="33">
        <f t="shared" si="35"/>
        <v>9.062358452242648</v>
      </c>
      <c r="W172" s="33">
        <f t="shared" si="35"/>
        <v>10.91342687324966</v>
      </c>
      <c r="X172" s="33">
        <f t="shared" si="35"/>
        <v>9.33313323931229</v>
      </c>
      <c r="Y172" s="33">
        <f t="shared" si="35"/>
        <v>9.50471123544976</v>
      </c>
      <c r="Z172" s="33">
        <f t="shared" si="35"/>
        <v>9.344197235949357</v>
      </c>
      <c r="AA172" s="33">
        <f t="shared" si="35"/>
        <v>11.071627859646075</v>
      </c>
      <c r="AB172" s="33">
        <f t="shared" si="35"/>
        <v>10.892868227225321</v>
      </c>
      <c r="AC172" s="33">
        <f t="shared" si="35"/>
        <v>8.090058081040192</v>
      </c>
    </row>
    <row r="173" spans="1:29" ht="15" customHeight="1">
      <c r="A173" s="21" t="s">
        <v>4</v>
      </c>
      <c r="B173" s="35">
        <f t="shared" si="35"/>
        <v>0.4871899590631803</v>
      </c>
      <c r="C173" s="35">
        <f t="shared" si="35"/>
        <v>0.3978292714865209</v>
      </c>
      <c r="D173" s="35">
        <f t="shared" si="35"/>
        <v>0.319796709919181</v>
      </c>
      <c r="E173" s="35">
        <f t="shared" si="35"/>
        <v>0.2895489615991566</v>
      </c>
      <c r="F173" s="35">
        <f t="shared" si="35"/>
        <v>0.045126270285852386</v>
      </c>
      <c r="G173" s="35">
        <f t="shared" si="35"/>
        <v>0.026736087614756196</v>
      </c>
      <c r="H173" s="35">
        <f t="shared" si="35"/>
        <v>0.03795257506722879</v>
      </c>
      <c r="I173" s="35">
        <f t="shared" si="35"/>
        <v>0.030452236325409346</v>
      </c>
      <c r="J173" s="35">
        <f t="shared" si="35"/>
        <v>0.031182764331485455</v>
      </c>
      <c r="K173" s="35">
        <f t="shared" si="35"/>
        <v>0.04130625668053859</v>
      </c>
      <c r="L173" s="35">
        <f t="shared" si="35"/>
        <v>0.04046625141117321</v>
      </c>
      <c r="M173" s="35">
        <f t="shared" si="35"/>
        <v>0.03893397806987526</v>
      </c>
      <c r="N173" s="35">
        <f t="shared" si="35"/>
        <v>0.059520715338765365</v>
      </c>
      <c r="O173" s="35">
        <f t="shared" si="35"/>
        <v>0.03134756255523551</v>
      </c>
      <c r="P173" s="35">
        <f t="shared" si="35"/>
        <v>0.029710219121241492</v>
      </c>
      <c r="Q173" s="35">
        <f t="shared" si="35"/>
        <v>0.02962580069749582</v>
      </c>
      <c r="R173" s="35">
        <f t="shared" si="35"/>
        <v>0.028875254523435926</v>
      </c>
      <c r="S173" s="35">
        <f t="shared" si="35"/>
        <v>0.032188002223331284</v>
      </c>
      <c r="T173" s="35">
        <f t="shared" si="35"/>
        <v>0.05380386704415882</v>
      </c>
      <c r="U173" s="35">
        <f t="shared" si="35"/>
        <v>0.04026761530554707</v>
      </c>
      <c r="V173" s="35">
        <f t="shared" si="35"/>
        <v>0.053273076903740606</v>
      </c>
      <c r="W173" s="35">
        <f t="shared" si="35"/>
        <v>0.06290137592389418</v>
      </c>
      <c r="X173" s="35">
        <f t="shared" si="35"/>
        <v>0.05090915197200437</v>
      </c>
      <c r="Y173" s="35">
        <f t="shared" si="35"/>
        <v>0.03911553822755243</v>
      </c>
      <c r="Z173" s="35">
        <f t="shared" si="35"/>
        <v>0.045803629807015814</v>
      </c>
      <c r="AA173" s="35">
        <f t="shared" si="35"/>
        <v>0.3501109318735681</v>
      </c>
      <c r="AB173" s="35">
        <f t="shared" si="35"/>
        <v>0.4158372978381482</v>
      </c>
      <c r="AC173" s="35">
        <f t="shared" si="35"/>
        <v>0.32891973736836744</v>
      </c>
    </row>
    <row r="174" spans="1:29" ht="15" customHeight="1">
      <c r="A174" s="21" t="s">
        <v>5</v>
      </c>
      <c r="B174" s="35">
        <f t="shared" si="35"/>
        <v>0.31112626098589236</v>
      </c>
      <c r="C174" s="35">
        <f t="shared" si="35"/>
        <v>0.1737757308579159</v>
      </c>
      <c r="D174" s="35">
        <f t="shared" si="35"/>
        <v>0.1449310390643925</v>
      </c>
      <c r="E174" s="35">
        <f t="shared" si="35"/>
        <v>0.06982286954659589</v>
      </c>
      <c r="F174" s="35">
        <f t="shared" si="35"/>
        <v>0.13286572558740073</v>
      </c>
      <c r="G174" s="35">
        <f t="shared" si="35"/>
        <v>0.06793487274816463</v>
      </c>
      <c r="H174" s="35">
        <f t="shared" si="35"/>
        <v>0.08216570311563291</v>
      </c>
      <c r="I174" s="35">
        <f t="shared" si="35"/>
        <v>0.10453681751081928</v>
      </c>
      <c r="J174" s="35">
        <f t="shared" si="35"/>
        <v>0.1038003731850119</v>
      </c>
      <c r="K174" s="35">
        <f t="shared" si="35"/>
        <v>0.13551187152799468</v>
      </c>
      <c r="L174" s="35">
        <f t="shared" si="35"/>
        <v>0.19414086768558264</v>
      </c>
      <c r="M174" s="35">
        <f t="shared" si="35"/>
        <v>0.24213288903888647</v>
      </c>
      <c r="N174" s="35">
        <f t="shared" si="35"/>
        <v>0.30090530384770403</v>
      </c>
      <c r="O174" s="35">
        <f t="shared" si="35"/>
        <v>0.24563790841035427</v>
      </c>
      <c r="P174" s="35">
        <f t="shared" si="35"/>
        <v>0.2626271299578624</v>
      </c>
      <c r="Q174" s="35">
        <f t="shared" si="35"/>
        <v>0.1970448582405372</v>
      </c>
      <c r="R174" s="35">
        <f t="shared" si="35"/>
        <v>0.17116997196073844</v>
      </c>
      <c r="S174" s="35">
        <f t="shared" si="35"/>
        <v>0.18672168819466342</v>
      </c>
      <c r="T174" s="35">
        <f t="shared" si="35"/>
        <v>0.2467105848202858</v>
      </c>
      <c r="U174" s="35">
        <f t="shared" si="35"/>
        <v>0.1988260142649219</v>
      </c>
      <c r="V174" s="35">
        <f t="shared" si="35"/>
        <v>0.20632989358109027</v>
      </c>
      <c r="W174" s="35">
        <f t="shared" si="35"/>
        <v>0.32566657506427577</v>
      </c>
      <c r="X174" s="35">
        <f t="shared" si="35"/>
        <v>0.267815325425984</v>
      </c>
      <c r="Y174" s="35">
        <f t="shared" si="35"/>
        <v>0.2702330607057985</v>
      </c>
      <c r="Z174" s="35">
        <f t="shared" si="35"/>
        <v>0.3046549914118134</v>
      </c>
      <c r="AA174" s="35">
        <f t="shared" si="35"/>
        <v>0.33065737838111686</v>
      </c>
      <c r="AB174" s="35">
        <f t="shared" si="35"/>
        <v>0.3257971315178468</v>
      </c>
      <c r="AC174" s="35">
        <f t="shared" si="35"/>
        <v>0.26600102846666546</v>
      </c>
    </row>
    <row r="175" spans="1:29" ht="15" customHeight="1">
      <c r="A175" s="21" t="s">
        <v>6</v>
      </c>
      <c r="B175" s="35">
        <f t="shared" si="35"/>
        <v>0.07878649503001926</v>
      </c>
      <c r="C175" s="35">
        <f t="shared" si="35"/>
        <v>0.09274547433428096</v>
      </c>
      <c r="D175" s="35">
        <f t="shared" si="35"/>
        <v>0.2940114330304241</v>
      </c>
      <c r="E175" s="35">
        <f t="shared" si="35"/>
        <v>0.8038627790325872</v>
      </c>
      <c r="F175" s="35">
        <f t="shared" si="35"/>
        <v>0.8140210983767561</v>
      </c>
      <c r="G175" s="35">
        <f t="shared" si="35"/>
        <v>0.9972627022953229</v>
      </c>
      <c r="H175" s="35">
        <f t="shared" si="35"/>
        <v>1.1087666396349976</v>
      </c>
      <c r="I175" s="35">
        <f t="shared" si="35"/>
        <v>0.9706015907134116</v>
      </c>
      <c r="J175" s="35">
        <f t="shared" si="35"/>
        <v>0.39511610114130413</v>
      </c>
      <c r="K175" s="35">
        <f t="shared" si="35"/>
        <v>0.15839446639055865</v>
      </c>
      <c r="L175" s="35">
        <f t="shared" si="35"/>
        <v>0.1928327193150815</v>
      </c>
      <c r="M175" s="35">
        <f t="shared" si="35"/>
        <v>0.2739309198570005</v>
      </c>
      <c r="N175" s="35">
        <f t="shared" si="35"/>
        <v>0.16244317701453537</v>
      </c>
      <c r="O175" s="35">
        <f t="shared" si="35"/>
        <v>0.19100932044067387</v>
      </c>
      <c r="P175" s="35">
        <f t="shared" si="35"/>
        <v>0.16994045243810993</v>
      </c>
      <c r="Q175" s="35">
        <f t="shared" si="35"/>
        <v>0.36905343477538755</v>
      </c>
      <c r="R175" s="35">
        <f t="shared" si="35"/>
        <v>0.2553454540986789</v>
      </c>
      <c r="S175" s="35">
        <f t="shared" si="35"/>
        <v>0.2120942092690994</v>
      </c>
      <c r="T175" s="35">
        <f t="shared" si="35"/>
        <v>0.3114129466089845</v>
      </c>
      <c r="U175" s="35">
        <f t="shared" si="35"/>
        <v>0.3682470542377228</v>
      </c>
      <c r="V175" s="35">
        <f t="shared" si="35"/>
        <v>0.2213735343899247</v>
      </c>
      <c r="W175" s="35">
        <f t="shared" si="35"/>
        <v>0.21851614804262523</v>
      </c>
      <c r="X175" s="35">
        <f t="shared" si="35"/>
        <v>0.09793369483496345</v>
      </c>
      <c r="Y175" s="35">
        <f t="shared" si="35"/>
        <v>0.12913962866613826</v>
      </c>
      <c r="Z175" s="35">
        <f t="shared" si="35"/>
        <v>0.07008802301144976</v>
      </c>
      <c r="AA175" s="35">
        <f t="shared" si="35"/>
        <v>0.13161294313856542</v>
      </c>
      <c r="AB175" s="35">
        <f t="shared" si="35"/>
        <v>0.0998740614011753</v>
      </c>
      <c r="AC175" s="35">
        <f t="shared" si="35"/>
        <v>0.04701185717728132</v>
      </c>
    </row>
    <row r="176" spans="1:29" ht="15" customHeight="1">
      <c r="A176" s="21" t="s">
        <v>7</v>
      </c>
      <c r="B176" s="35">
        <f t="shared" si="35"/>
        <v>0.36499049738396677</v>
      </c>
      <c r="C176" s="35">
        <f t="shared" si="35"/>
        <v>0.24016196511824334</v>
      </c>
      <c r="D176" s="35">
        <f t="shared" si="35"/>
        <v>0.17694034830560804</v>
      </c>
      <c r="E176" s="35">
        <f t="shared" si="35"/>
        <v>0.24438004341308556</v>
      </c>
      <c r="F176" s="35">
        <f t="shared" si="35"/>
        <v>1.1707699421620055</v>
      </c>
      <c r="G176" s="35">
        <f t="shared" si="35"/>
        <v>0.27771032941779017</v>
      </c>
      <c r="H176" s="35">
        <f t="shared" si="35"/>
        <v>0.05459331951978294</v>
      </c>
      <c r="I176" s="35">
        <f t="shared" si="35"/>
        <v>0.20574292167354688</v>
      </c>
      <c r="J176" s="35">
        <f t="shared" si="35"/>
        <v>0.03647941393069077</v>
      </c>
      <c r="K176" s="35">
        <f t="shared" si="35"/>
        <v>0.03960157179953192</v>
      </c>
      <c r="L176" s="35">
        <f t="shared" si="35"/>
        <v>0.2907204900895048</v>
      </c>
      <c r="M176" s="35">
        <f t="shared" si="35"/>
        <v>0.40311515005822113</v>
      </c>
      <c r="N176" s="35">
        <f t="shared" si="35"/>
        <v>0.5487369017214181</v>
      </c>
      <c r="O176" s="35">
        <f t="shared" si="35"/>
        <v>0.43560220615272993</v>
      </c>
      <c r="P176" s="35">
        <f t="shared" si="35"/>
        <v>2.849907036817074</v>
      </c>
      <c r="Q176" s="35">
        <f t="shared" si="35"/>
        <v>0.46906936261569426</v>
      </c>
      <c r="R176" s="35">
        <f t="shared" si="35"/>
        <v>0.26654006558027277</v>
      </c>
      <c r="S176" s="35">
        <f t="shared" si="35"/>
        <v>0.3656086773795611</v>
      </c>
      <c r="T176" s="35">
        <f t="shared" si="35"/>
        <v>0.03579375333676566</v>
      </c>
      <c r="U176" s="35">
        <f t="shared" si="35"/>
        <v>0.039314145193950795</v>
      </c>
      <c r="V176" s="35">
        <f t="shared" si="35"/>
        <v>0.03239711304446497</v>
      </c>
      <c r="W176" s="35">
        <f t="shared" si="35"/>
        <v>0.06789326114586666</v>
      </c>
      <c r="X176" s="35">
        <f t="shared" si="35"/>
        <v>0.05838179532540162</v>
      </c>
      <c r="Y176" s="35">
        <f t="shared" si="35"/>
        <v>0.03893697673220877</v>
      </c>
      <c r="Z176" s="35">
        <f t="shared" si="35"/>
        <v>0.08917440112572932</v>
      </c>
      <c r="AA176" s="35">
        <f t="shared" si="35"/>
        <v>0.10026387547938868</v>
      </c>
      <c r="AB176" s="35">
        <f t="shared" si="35"/>
        <v>0.0756242784252859</v>
      </c>
      <c r="AC176" s="35">
        <f t="shared" si="35"/>
        <v>0.07773849123443326</v>
      </c>
    </row>
    <row r="177" spans="1:29" ht="15" customHeight="1">
      <c r="A177" s="21" t="s">
        <v>8</v>
      </c>
      <c r="B177" s="35">
        <f t="shared" si="35"/>
        <v>0</v>
      </c>
      <c r="C177" s="35">
        <f t="shared" si="35"/>
        <v>0</v>
      </c>
      <c r="D177" s="35">
        <f t="shared" si="35"/>
        <v>0</v>
      </c>
      <c r="E177" s="35">
        <f t="shared" si="35"/>
        <v>0</v>
      </c>
      <c r="F177" s="35">
        <f t="shared" si="35"/>
        <v>0</v>
      </c>
      <c r="G177" s="35">
        <f t="shared" si="35"/>
        <v>0</v>
      </c>
      <c r="H177" s="35">
        <f t="shared" si="35"/>
        <v>0</v>
      </c>
      <c r="I177" s="35">
        <f t="shared" si="35"/>
        <v>0</v>
      </c>
      <c r="J177" s="35">
        <f t="shared" si="35"/>
        <v>0</v>
      </c>
      <c r="K177" s="35">
        <f t="shared" si="35"/>
        <v>0</v>
      </c>
      <c r="L177" s="35">
        <f t="shared" si="35"/>
        <v>0</v>
      </c>
      <c r="M177" s="35">
        <f t="shared" si="35"/>
        <v>0</v>
      </c>
      <c r="N177" s="35">
        <f t="shared" si="35"/>
        <v>0</v>
      </c>
      <c r="O177" s="35">
        <f t="shared" si="35"/>
        <v>0</v>
      </c>
      <c r="P177" s="35">
        <f t="shared" si="35"/>
        <v>0</v>
      </c>
      <c r="Q177" s="35">
        <f t="shared" si="35"/>
        <v>0</v>
      </c>
      <c r="R177" s="35">
        <f t="shared" si="35"/>
        <v>0</v>
      </c>
      <c r="S177" s="35">
        <f t="shared" si="35"/>
        <v>0.005637092486870887</v>
      </c>
      <c r="T177" s="35">
        <f t="shared" si="35"/>
        <v>0.003347691834246811</v>
      </c>
      <c r="U177" s="35">
        <f t="shared" si="35"/>
        <v>0.00488178116196644</v>
      </c>
      <c r="V177" s="35">
        <f t="shared" si="35"/>
        <v>5.125123952950883E-05</v>
      </c>
      <c r="W177" s="35">
        <f t="shared" si="35"/>
        <v>9.638132368967683E-06</v>
      </c>
      <c r="X177" s="35">
        <f t="shared" si="35"/>
        <v>1.804002636978017E-05</v>
      </c>
      <c r="Y177" s="35"/>
      <c r="Z177" s="35">
        <f>Z12/Z$165*100</f>
        <v>5.439934405095204E-07</v>
      </c>
      <c r="AA177" s="35"/>
      <c r="AB177" s="35">
        <f t="shared" si="35"/>
        <v>0</v>
      </c>
      <c r="AC177" s="35">
        <f t="shared" si="35"/>
        <v>0</v>
      </c>
    </row>
    <row r="178" spans="1:29" ht="15" customHeight="1">
      <c r="A178" s="21" t="s">
        <v>15</v>
      </c>
      <c r="B178" s="35">
        <f t="shared" si="35"/>
        <v>1.906954757257201</v>
      </c>
      <c r="C178" s="35">
        <f t="shared" si="35"/>
        <v>1.8300146488379965</v>
      </c>
      <c r="D178" s="35">
        <f t="shared" si="35"/>
        <v>1.7646613631684929</v>
      </c>
      <c r="E178" s="35">
        <f t="shared" si="35"/>
        <v>2.3984515600954377</v>
      </c>
      <c r="F178" s="35">
        <f t="shared" si="35"/>
        <v>2.5406199435511856</v>
      </c>
      <c r="G178" s="35">
        <f t="shared" si="35"/>
        <v>2.2365433887559827</v>
      </c>
      <c r="H178" s="35">
        <f t="shared" si="35"/>
        <v>1.8939956863464564</v>
      </c>
      <c r="I178" s="35">
        <f t="shared" si="35"/>
        <v>2.169531511708382</v>
      </c>
      <c r="J178" s="35">
        <f t="shared" si="35"/>
        <v>2.4651444772266267</v>
      </c>
      <c r="K178" s="35">
        <f t="shared" si="35"/>
        <v>2.2976060121568938</v>
      </c>
      <c r="L178" s="35">
        <f t="shared" si="35"/>
        <v>2.660965148904029</v>
      </c>
      <c r="M178" s="35">
        <f t="shared" si="35"/>
        <v>3.120049083689044</v>
      </c>
      <c r="N178" s="35">
        <f t="shared" si="35"/>
        <v>3.12581236468861</v>
      </c>
      <c r="O178" s="35">
        <f t="shared" si="35"/>
        <v>2.965774082736088</v>
      </c>
      <c r="P178" s="35">
        <f t="shared" si="35"/>
        <v>3.208063228089792</v>
      </c>
      <c r="Q178" s="35">
        <f t="shared" si="35"/>
        <v>3.110047559981614</v>
      </c>
      <c r="R178" s="35">
        <f t="shared" si="35"/>
        <v>2.9963277345207673</v>
      </c>
      <c r="S178" s="35">
        <f t="shared" si="35"/>
        <v>3.3039291629126937</v>
      </c>
      <c r="T178" s="35">
        <f t="shared" si="35"/>
        <v>3.373788589696922</v>
      </c>
      <c r="U178" s="35">
        <f t="shared" si="35"/>
        <v>3.574045103423767</v>
      </c>
      <c r="V178" s="35">
        <f t="shared" si="35"/>
        <v>3.9326956085415006</v>
      </c>
      <c r="W178" s="35">
        <f t="shared" si="35"/>
        <v>4.310094915666897</v>
      </c>
      <c r="X178" s="35">
        <f t="shared" si="35"/>
        <v>3.6986451234637423</v>
      </c>
      <c r="Y178" s="35">
        <f>Y13/Y$165*100</f>
        <v>3.8817129980477985</v>
      </c>
      <c r="Z178" s="35">
        <f>Z13/Z$165*100</f>
        <v>3.735593481626158</v>
      </c>
      <c r="AA178" s="35">
        <f>AA13/AA$165*100</f>
        <v>4.0526527086331665</v>
      </c>
      <c r="AB178" s="35">
        <f t="shared" si="35"/>
        <v>4.282624463230329</v>
      </c>
      <c r="AC178" s="35">
        <f t="shared" si="35"/>
        <v>3.0637646848395566</v>
      </c>
    </row>
    <row r="179" spans="1:29" ht="15" customHeight="1">
      <c r="A179" s="21" t="s">
        <v>9</v>
      </c>
      <c r="B179" s="35">
        <f t="shared" si="35"/>
        <v>0</v>
      </c>
      <c r="C179" s="35">
        <f t="shared" si="35"/>
        <v>0</v>
      </c>
      <c r="D179" s="35">
        <f t="shared" si="35"/>
        <v>0</v>
      </c>
      <c r="E179" s="35">
        <f t="shared" si="35"/>
        <v>0</v>
      </c>
      <c r="F179" s="35">
        <f t="shared" si="35"/>
        <v>0</v>
      </c>
      <c r="G179" s="35">
        <f t="shared" si="35"/>
        <v>0</v>
      </c>
      <c r="H179" s="35">
        <f t="shared" si="35"/>
        <v>0</v>
      </c>
      <c r="I179" s="35">
        <f t="shared" si="35"/>
        <v>0</v>
      </c>
      <c r="J179" s="35">
        <f t="shared" si="35"/>
        <v>0.1437540170138637</v>
      </c>
      <c r="K179" s="35">
        <f t="shared" si="35"/>
        <v>0</v>
      </c>
      <c r="L179" s="35">
        <f t="shared" si="35"/>
        <v>0</v>
      </c>
      <c r="M179" s="35">
        <f t="shared" si="35"/>
        <v>0</v>
      </c>
      <c r="N179" s="35">
        <f t="shared" si="35"/>
        <v>0.05290280513278908</v>
      </c>
      <c r="O179" s="35">
        <f t="shared" si="35"/>
        <v>0</v>
      </c>
      <c r="P179" s="35">
        <f t="shared" si="35"/>
        <v>0</v>
      </c>
      <c r="Q179" s="35">
        <f t="shared" si="35"/>
        <v>0</v>
      </c>
      <c r="R179" s="35">
        <f t="shared" si="35"/>
        <v>0</v>
      </c>
      <c r="S179" s="35">
        <f t="shared" si="35"/>
        <v>0</v>
      </c>
      <c r="T179" s="35">
        <f t="shared" si="35"/>
        <v>0</v>
      </c>
      <c r="U179" s="35">
        <f t="shared" si="35"/>
        <v>0.0007809634703468434</v>
      </c>
      <c r="V179" s="35">
        <f t="shared" si="35"/>
        <v>0</v>
      </c>
      <c r="W179" s="35">
        <f t="shared" si="35"/>
        <v>0</v>
      </c>
      <c r="X179" s="35">
        <f t="shared" si="35"/>
        <v>0.281990282954063</v>
      </c>
      <c r="Y179" s="35">
        <f>Y14/Y$165*100</f>
        <v>0.08928927087751726</v>
      </c>
      <c r="Z179" s="35">
        <f>Z14/Z$165*100</f>
        <v>0.07523297357846226</v>
      </c>
      <c r="AA179" s="35">
        <f>AA14/AA$165*100</f>
        <v>0.16233384395631423</v>
      </c>
      <c r="AB179" s="35">
        <f t="shared" si="35"/>
        <v>0.09507838113607293</v>
      </c>
      <c r="AC179" s="35">
        <f t="shared" si="35"/>
        <v>0.3475363503345001</v>
      </c>
    </row>
    <row r="180" spans="1:29" ht="15" customHeight="1">
      <c r="A180" s="21" t="s">
        <v>10</v>
      </c>
      <c r="B180" s="35">
        <f t="shared" si="35"/>
        <v>0.07074705676164994</v>
      </c>
      <c r="C180" s="35">
        <f t="shared" si="35"/>
        <v>0</v>
      </c>
      <c r="D180" s="35">
        <f t="shared" si="35"/>
        <v>0</v>
      </c>
      <c r="E180" s="35">
        <f t="shared" si="35"/>
        <v>0</v>
      </c>
      <c r="F180" s="35">
        <f t="shared" si="35"/>
        <v>0</v>
      </c>
      <c r="G180" s="35">
        <f t="shared" si="35"/>
        <v>0</v>
      </c>
      <c r="H180" s="35">
        <f t="shared" si="35"/>
        <v>0</v>
      </c>
      <c r="I180" s="35">
        <f t="shared" si="35"/>
        <v>0</v>
      </c>
      <c r="J180" s="35">
        <f t="shared" si="35"/>
        <v>0</v>
      </c>
      <c r="K180" s="35">
        <f t="shared" si="35"/>
        <v>0.28502642284314894</v>
      </c>
      <c r="L180" s="35">
        <f t="shared" si="35"/>
        <v>0.20574999194225915</v>
      </c>
      <c r="M180" s="35">
        <f t="shared" si="35"/>
        <v>0.08254850646946471</v>
      </c>
      <c r="N180" s="35">
        <f t="shared" si="35"/>
        <v>0.08546070035028809</v>
      </c>
      <c r="O180" s="35">
        <f t="shared" si="35"/>
        <v>0.05043161661550268</v>
      </c>
      <c r="P180" s="35">
        <f t="shared" si="35"/>
        <v>0.10655485782367345</v>
      </c>
      <c r="Q180" s="35">
        <f t="shared" si="35"/>
        <v>0</v>
      </c>
      <c r="R180" s="35">
        <f t="shared" si="35"/>
        <v>0</v>
      </c>
      <c r="S180" s="35">
        <f t="shared" si="35"/>
        <v>0</v>
      </c>
      <c r="T180" s="35">
        <f t="shared" si="35"/>
        <v>0</v>
      </c>
      <c r="U180" s="35">
        <f t="shared" si="35"/>
        <v>0</v>
      </c>
      <c r="V180" s="35">
        <f t="shared" si="35"/>
        <v>0</v>
      </c>
      <c r="W180" s="35">
        <f t="shared" si="35"/>
        <v>0</v>
      </c>
      <c r="X180" s="35"/>
      <c r="Y180" s="35"/>
      <c r="Z180" s="35"/>
      <c r="AA180" s="35"/>
      <c r="AB180" s="35"/>
      <c r="AC180" s="35"/>
    </row>
    <row r="181" spans="1:29" ht="15" customHeight="1">
      <c r="A181" s="21" t="s">
        <v>11</v>
      </c>
      <c r="B181" s="35">
        <f t="shared" si="35"/>
        <v>0</v>
      </c>
      <c r="C181" s="35">
        <f t="shared" si="35"/>
        <v>0</v>
      </c>
      <c r="D181" s="35">
        <f t="shared" si="35"/>
        <v>0</v>
      </c>
      <c r="E181" s="35">
        <f t="shared" si="35"/>
        <v>0</v>
      </c>
      <c r="F181" s="35">
        <f t="shared" si="35"/>
        <v>0</v>
      </c>
      <c r="G181" s="35">
        <f t="shared" si="35"/>
        <v>0</v>
      </c>
      <c r="H181" s="35">
        <f t="shared" si="35"/>
        <v>0</v>
      </c>
      <c r="I181" s="35">
        <f t="shared" si="35"/>
        <v>0</v>
      </c>
      <c r="J181" s="35">
        <f t="shared" si="35"/>
        <v>0</v>
      </c>
      <c r="K181" s="35">
        <f t="shared" si="35"/>
        <v>0</v>
      </c>
      <c r="L181" s="35">
        <f t="shared" si="35"/>
        <v>0</v>
      </c>
      <c r="M181" s="35">
        <f t="shared" si="35"/>
        <v>0</v>
      </c>
      <c r="N181" s="35">
        <f t="shared" si="35"/>
        <v>0</v>
      </c>
      <c r="O181" s="35">
        <f t="shared" si="35"/>
        <v>0</v>
      </c>
      <c r="P181" s="35">
        <f t="shared" si="35"/>
        <v>0</v>
      </c>
      <c r="Q181" s="35">
        <f t="shared" si="35"/>
        <v>2.342500523083748</v>
      </c>
      <c r="R181" s="35">
        <f t="shared" si="35"/>
        <v>2.133042228197466</v>
      </c>
      <c r="S181" s="35">
        <f t="shared" si="35"/>
        <v>2.70137520120003</v>
      </c>
      <c r="T181" s="35">
        <f aca="true" t="shared" si="36" ref="T181:AC181">T16/T$165*100</f>
        <v>3.7893453081707045</v>
      </c>
      <c r="U181" s="35">
        <f t="shared" si="36"/>
        <v>4.293318023565822</v>
      </c>
      <c r="V181" s="35">
        <f t="shared" si="36"/>
        <v>4.616237974542399</v>
      </c>
      <c r="W181" s="35">
        <f t="shared" si="36"/>
        <v>5.098964657929024</v>
      </c>
      <c r="X181" s="35">
        <f t="shared" si="36"/>
        <v>4.8394315598831295</v>
      </c>
      <c r="Y181" s="35">
        <f t="shared" si="36"/>
        <v>5.031338968495336</v>
      </c>
      <c r="Z181" s="35">
        <f t="shared" si="36"/>
        <v>4.966949290696858</v>
      </c>
      <c r="AA181" s="35">
        <f t="shared" si="36"/>
        <v>5.78352006870293</v>
      </c>
      <c r="AB181" s="35">
        <f t="shared" si="36"/>
        <v>5.355431047346035</v>
      </c>
      <c r="AC181" s="35">
        <f t="shared" si="36"/>
        <v>3.712324185610907</v>
      </c>
    </row>
    <row r="182" spans="1:29" ht="15" customHeight="1">
      <c r="A182" s="21" t="s">
        <v>12</v>
      </c>
      <c r="B182" s="35">
        <f aca="true" t="shared" si="37" ref="B182:W183">B17/B$165*100</f>
        <v>0.009647325922043174</v>
      </c>
      <c r="C182" s="35">
        <f t="shared" si="37"/>
        <v>0.20843325021441036</v>
      </c>
      <c r="D182" s="35">
        <f t="shared" si="37"/>
        <v>0</v>
      </c>
      <c r="E182" s="35">
        <f t="shared" si="37"/>
        <v>0.032751964581135176</v>
      </c>
      <c r="F182" s="35">
        <f t="shared" si="37"/>
        <v>0</v>
      </c>
      <c r="G182" s="35">
        <f t="shared" si="37"/>
        <v>0</v>
      </c>
      <c r="H182" s="35">
        <f t="shared" si="37"/>
        <v>0</v>
      </c>
      <c r="I182" s="35">
        <f t="shared" si="37"/>
        <v>0</v>
      </c>
      <c r="J182" s="35">
        <f t="shared" si="37"/>
        <v>0.17833346146899764</v>
      </c>
      <c r="K182" s="35">
        <f t="shared" si="37"/>
        <v>0</v>
      </c>
      <c r="L182" s="35">
        <f t="shared" si="37"/>
        <v>0</v>
      </c>
      <c r="M182" s="35">
        <f t="shared" si="37"/>
        <v>0</v>
      </c>
      <c r="N182" s="35">
        <f t="shared" si="37"/>
        <v>0</v>
      </c>
      <c r="O182" s="35">
        <f t="shared" si="37"/>
        <v>0</v>
      </c>
      <c r="P182" s="35">
        <f t="shared" si="37"/>
        <v>0</v>
      </c>
      <c r="Q182" s="35">
        <f t="shared" si="37"/>
        <v>0</v>
      </c>
      <c r="R182" s="35">
        <f t="shared" si="37"/>
        <v>0</v>
      </c>
      <c r="S182" s="35">
        <f t="shared" si="37"/>
        <v>0</v>
      </c>
      <c r="T182" s="35">
        <f t="shared" si="37"/>
        <v>0</v>
      </c>
      <c r="U182" s="35">
        <f t="shared" si="37"/>
        <v>0</v>
      </c>
      <c r="V182" s="35">
        <f t="shared" si="37"/>
        <v>0</v>
      </c>
      <c r="W182" s="35">
        <f t="shared" si="37"/>
        <v>0</v>
      </c>
      <c r="X182" s="35"/>
      <c r="Y182" s="35">
        <f>Y17/Y$165*100</f>
        <v>0.02494479369740876</v>
      </c>
      <c r="Z182" s="35">
        <f>Z17/Z$165*100</f>
        <v>0.056699900698430866</v>
      </c>
      <c r="AA182" s="35">
        <f>AA17/AA$165*100</f>
        <v>0.16047610948102614</v>
      </c>
      <c r="AB182" s="35">
        <f>AB17/AB$165*100</f>
        <v>0.24260156633042787</v>
      </c>
      <c r="AC182" s="35">
        <f>AC17/AC$165*100</f>
        <v>0.2467617460084811</v>
      </c>
    </row>
    <row r="183" spans="1:29" ht="15" customHeight="1">
      <c r="A183" s="21" t="s">
        <v>13</v>
      </c>
      <c r="B183" s="35">
        <f t="shared" si="37"/>
        <v>0.11657185489135503</v>
      </c>
      <c r="C183" s="35">
        <f t="shared" si="37"/>
        <v>0.01952536301774336</v>
      </c>
      <c r="D183" s="35">
        <f t="shared" si="37"/>
        <v>0</v>
      </c>
      <c r="E183" s="35">
        <f t="shared" si="37"/>
        <v>0.31132361937013114</v>
      </c>
      <c r="F183" s="35">
        <f t="shared" si="37"/>
        <v>0</v>
      </c>
      <c r="G183" s="35">
        <f t="shared" si="37"/>
        <v>0</v>
      </c>
      <c r="H183" s="35">
        <f t="shared" si="37"/>
        <v>0</v>
      </c>
      <c r="I183" s="35">
        <f t="shared" si="37"/>
        <v>0</v>
      </c>
      <c r="J183" s="35">
        <f t="shared" si="37"/>
        <v>0</v>
      </c>
      <c r="K183" s="35">
        <f t="shared" si="37"/>
        <v>0</v>
      </c>
      <c r="L183" s="35">
        <f t="shared" si="37"/>
        <v>0</v>
      </c>
      <c r="M183" s="35">
        <f t="shared" si="37"/>
        <v>0</v>
      </c>
      <c r="N183" s="35">
        <f t="shared" si="37"/>
        <v>0</v>
      </c>
      <c r="O183" s="35">
        <f t="shared" si="37"/>
        <v>0</v>
      </c>
      <c r="P183" s="35">
        <f t="shared" si="37"/>
        <v>0</v>
      </c>
      <c r="Q183" s="35">
        <f t="shared" si="37"/>
        <v>0</v>
      </c>
      <c r="R183" s="35">
        <f t="shared" si="37"/>
        <v>0</v>
      </c>
      <c r="S183" s="35">
        <f t="shared" si="37"/>
        <v>0</v>
      </c>
      <c r="T183" s="35">
        <f t="shared" si="37"/>
        <v>0</v>
      </c>
      <c r="U183" s="35">
        <f t="shared" si="37"/>
        <v>0</v>
      </c>
      <c r="V183" s="35">
        <f t="shared" si="37"/>
        <v>0</v>
      </c>
      <c r="W183" s="35">
        <f t="shared" si="37"/>
        <v>0.829380301344709</v>
      </c>
      <c r="X183" s="35">
        <f>X18/X$165*100</f>
        <v>0.038008265426633825</v>
      </c>
      <c r="Y183" s="35"/>
      <c r="Z183" s="35"/>
      <c r="AA183" s="35"/>
      <c r="AB183" s="37"/>
      <c r="AC183" s="35"/>
    </row>
    <row r="184" spans="1:29" ht="15" customHeight="1">
      <c r="A184" s="2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7"/>
      <c r="AC184" s="35"/>
    </row>
    <row r="185" spans="1:29" s="34" customFormat="1" ht="15" customHeight="1">
      <c r="A185" s="8" t="s">
        <v>19</v>
      </c>
      <c r="B185" s="33">
        <f aca="true" t="shared" si="38" ref="B185:AC194">B20/B$165*100</f>
        <v>3.346014207295308</v>
      </c>
      <c r="C185" s="33">
        <f t="shared" si="38"/>
        <v>2.9624857038671113</v>
      </c>
      <c r="D185" s="33">
        <f t="shared" si="38"/>
        <v>2.7003408934880984</v>
      </c>
      <c r="E185" s="33">
        <f t="shared" si="38"/>
        <v>4.205928110935667</v>
      </c>
      <c r="F185" s="33">
        <f t="shared" si="38"/>
        <v>4.703402979963201</v>
      </c>
      <c r="G185" s="33">
        <f t="shared" si="38"/>
        <v>3.6061873808320164</v>
      </c>
      <c r="H185" s="33">
        <f t="shared" si="38"/>
        <v>3.177473923684099</v>
      </c>
      <c r="I185" s="33">
        <f t="shared" si="38"/>
        <v>3.4808650779315693</v>
      </c>
      <c r="J185" s="33">
        <f t="shared" si="38"/>
        <v>3.35381060829798</v>
      </c>
      <c r="K185" s="33">
        <f t="shared" si="38"/>
        <v>2.957445357103133</v>
      </c>
      <c r="L185" s="33">
        <f t="shared" si="38"/>
        <v>3.584876567415628</v>
      </c>
      <c r="M185" s="33">
        <f t="shared" si="38"/>
        <v>4.160710527182491</v>
      </c>
      <c r="N185" s="33">
        <f t="shared" si="38"/>
        <v>4.3357819680941105</v>
      </c>
      <c r="O185" s="33">
        <f t="shared" si="38"/>
        <v>3.919801820667724</v>
      </c>
      <c r="P185" s="33">
        <f t="shared" si="38"/>
        <v>6.62680223585255</v>
      </c>
      <c r="Q185" s="33">
        <f t="shared" si="38"/>
        <v>6.517341539394478</v>
      </c>
      <c r="R185" s="33">
        <f t="shared" si="38"/>
        <v>5.851300708881359</v>
      </c>
      <c r="S185" s="33">
        <f t="shared" si="38"/>
        <v>6.807554033666249</v>
      </c>
      <c r="T185" s="33">
        <f t="shared" si="38"/>
        <v>7.814202741512069</v>
      </c>
      <c r="U185" s="33">
        <f t="shared" si="38"/>
        <v>8.519681135985946</v>
      </c>
      <c r="V185" s="33">
        <f t="shared" si="38"/>
        <v>9.06235845224265</v>
      </c>
      <c r="W185" s="33">
        <f t="shared" si="38"/>
        <v>10.913426873249662</v>
      </c>
      <c r="X185" s="33">
        <f t="shared" si="38"/>
        <v>9.33313323931229</v>
      </c>
      <c r="Y185" s="33">
        <f t="shared" si="38"/>
        <v>9.50471123544976</v>
      </c>
      <c r="Z185" s="33">
        <f t="shared" si="38"/>
        <v>9.344197235949359</v>
      </c>
      <c r="AA185" s="33">
        <f t="shared" si="38"/>
        <v>11.071627859646076</v>
      </c>
      <c r="AB185" s="33">
        <f t="shared" si="38"/>
        <v>10.892868227225321</v>
      </c>
      <c r="AC185" s="33">
        <f t="shared" si="38"/>
        <v>8.090058081040192</v>
      </c>
    </row>
    <row r="186" spans="1:29" ht="15" customHeight="1">
      <c r="A186" s="21" t="s">
        <v>27</v>
      </c>
      <c r="B186" s="35">
        <f t="shared" si="38"/>
        <v>1.6328099123058073</v>
      </c>
      <c r="C186" s="35">
        <f t="shared" si="38"/>
        <v>1.2100843730246447</v>
      </c>
      <c r="D186" s="35">
        <f t="shared" si="38"/>
        <v>1.3784749748230871</v>
      </c>
      <c r="E186" s="35">
        <f t="shared" si="38"/>
        <v>2.299655798803992</v>
      </c>
      <c r="F186" s="35">
        <f t="shared" si="38"/>
        <v>1.1951359428248267</v>
      </c>
      <c r="G186" s="35">
        <f t="shared" si="38"/>
        <v>1.0981035290308798</v>
      </c>
      <c r="H186" s="35">
        <f t="shared" si="38"/>
        <v>1.1727670076757175</v>
      </c>
      <c r="I186" s="35">
        <f t="shared" si="38"/>
        <v>1.6776010107349988</v>
      </c>
      <c r="J186" s="35">
        <f t="shared" si="38"/>
        <v>1.403612143789408</v>
      </c>
      <c r="K186" s="35">
        <f t="shared" si="38"/>
        <v>1.4474665968957658</v>
      </c>
      <c r="L186" s="35">
        <f t="shared" si="38"/>
        <v>1.6152131036142103</v>
      </c>
      <c r="M186" s="35">
        <f t="shared" si="38"/>
        <v>1.5011200421843478</v>
      </c>
      <c r="N186" s="35">
        <f t="shared" si="38"/>
        <v>2.3133555479789023</v>
      </c>
      <c r="O186" s="35">
        <f t="shared" si="38"/>
        <v>1.9461312692212893</v>
      </c>
      <c r="P186" s="35">
        <f t="shared" si="38"/>
        <v>2.1686773390257805</v>
      </c>
      <c r="Q186" s="35">
        <f t="shared" si="38"/>
        <v>4.362367939634672</v>
      </c>
      <c r="R186" s="35">
        <f t="shared" si="38"/>
        <v>3.7715905035559203</v>
      </c>
      <c r="S186" s="35">
        <f t="shared" si="38"/>
        <v>4.216976141226533</v>
      </c>
      <c r="T186" s="35">
        <f t="shared" si="38"/>
        <v>3.9085261335261823</v>
      </c>
      <c r="U186" s="35">
        <f t="shared" si="38"/>
        <v>4.18792579642209</v>
      </c>
      <c r="V186" s="35">
        <f t="shared" si="38"/>
        <v>4.323367252614649</v>
      </c>
      <c r="W186" s="35">
        <f t="shared" si="38"/>
        <v>1.6991454339452174</v>
      </c>
      <c r="X186" s="35">
        <f t="shared" si="38"/>
        <v>1.7752628013705605</v>
      </c>
      <c r="Y186" s="35">
        <f t="shared" si="38"/>
        <v>1.9967340380169487</v>
      </c>
      <c r="Z186" s="35">
        <f t="shared" si="38"/>
        <v>1.781497374376917</v>
      </c>
      <c r="AA186" s="35">
        <f t="shared" si="38"/>
        <v>2.040640527151201</v>
      </c>
      <c r="AB186" s="35">
        <f t="shared" si="38"/>
        <v>2.260867253273793</v>
      </c>
      <c r="AC186" s="35">
        <f t="shared" si="38"/>
        <v>1.599367343947573</v>
      </c>
    </row>
    <row r="187" spans="1:29" ht="15" customHeight="1">
      <c r="A187" s="22" t="s">
        <v>24</v>
      </c>
      <c r="B187" s="35">
        <f t="shared" si="38"/>
        <v>0</v>
      </c>
      <c r="C187" s="35">
        <f t="shared" si="38"/>
        <v>0</v>
      </c>
      <c r="D187" s="35">
        <f t="shared" si="38"/>
        <v>0</v>
      </c>
      <c r="E187" s="35">
        <f t="shared" si="38"/>
        <v>0</v>
      </c>
      <c r="F187" s="35">
        <f t="shared" si="38"/>
        <v>0</v>
      </c>
      <c r="G187" s="35">
        <f t="shared" si="38"/>
        <v>0</v>
      </c>
      <c r="H187" s="35">
        <f t="shared" si="38"/>
        <v>0</v>
      </c>
      <c r="I187" s="35">
        <f t="shared" si="38"/>
        <v>0</v>
      </c>
      <c r="J187" s="35">
        <f t="shared" si="38"/>
        <v>0</v>
      </c>
      <c r="K187" s="35">
        <f t="shared" si="38"/>
        <v>0</v>
      </c>
      <c r="L187" s="35">
        <f t="shared" si="38"/>
        <v>0</v>
      </c>
      <c r="M187" s="35">
        <f t="shared" si="38"/>
        <v>0</v>
      </c>
      <c r="N187" s="35">
        <f t="shared" si="38"/>
        <v>0</v>
      </c>
      <c r="O187" s="35">
        <f t="shared" si="38"/>
        <v>0</v>
      </c>
      <c r="P187" s="35">
        <f t="shared" si="38"/>
        <v>0</v>
      </c>
      <c r="Q187" s="35">
        <f t="shared" si="38"/>
        <v>0</v>
      </c>
      <c r="R187" s="35">
        <f t="shared" si="38"/>
        <v>0</v>
      </c>
      <c r="S187" s="35">
        <f t="shared" si="38"/>
        <v>0</v>
      </c>
      <c r="T187" s="35">
        <f t="shared" si="38"/>
        <v>0</v>
      </c>
      <c r="U187" s="35">
        <f t="shared" si="38"/>
        <v>0</v>
      </c>
      <c r="V187" s="35">
        <f t="shared" si="38"/>
        <v>0</v>
      </c>
      <c r="W187" s="35">
        <f t="shared" si="38"/>
        <v>0</v>
      </c>
      <c r="X187" s="35">
        <f t="shared" si="38"/>
        <v>1.5078582295451277</v>
      </c>
      <c r="Y187" s="35">
        <f t="shared" si="38"/>
        <v>1.7178498092375234</v>
      </c>
      <c r="Z187" s="35">
        <f t="shared" si="38"/>
        <v>1.4854847851864563</v>
      </c>
      <c r="AA187" s="35">
        <f t="shared" si="38"/>
        <v>1.697074983655199</v>
      </c>
      <c r="AB187" s="35">
        <f t="shared" si="38"/>
        <v>1.98314425477702</v>
      </c>
      <c r="AC187" s="35">
        <f t="shared" si="38"/>
        <v>1.3489552865422405</v>
      </c>
    </row>
    <row r="188" spans="1:29" ht="15" customHeight="1">
      <c r="A188" s="22" t="s">
        <v>25</v>
      </c>
      <c r="B188" s="35">
        <f t="shared" si="38"/>
        <v>0</v>
      </c>
      <c r="C188" s="35">
        <f t="shared" si="38"/>
        <v>0</v>
      </c>
      <c r="D188" s="35">
        <f t="shared" si="38"/>
        <v>0</v>
      </c>
      <c r="E188" s="35">
        <f t="shared" si="38"/>
        <v>0</v>
      </c>
      <c r="F188" s="35">
        <f t="shared" si="38"/>
        <v>0</v>
      </c>
      <c r="G188" s="35">
        <f t="shared" si="38"/>
        <v>0</v>
      </c>
      <c r="H188" s="35">
        <f t="shared" si="38"/>
        <v>0</v>
      </c>
      <c r="I188" s="35">
        <f t="shared" si="38"/>
        <v>0</v>
      </c>
      <c r="J188" s="35">
        <f t="shared" si="38"/>
        <v>0</v>
      </c>
      <c r="K188" s="35">
        <f t="shared" si="38"/>
        <v>0</v>
      </c>
      <c r="L188" s="35">
        <f t="shared" si="38"/>
        <v>0</v>
      </c>
      <c r="M188" s="35">
        <f t="shared" si="38"/>
        <v>0</v>
      </c>
      <c r="N188" s="35">
        <f t="shared" si="38"/>
        <v>0</v>
      </c>
      <c r="O188" s="35">
        <f t="shared" si="38"/>
        <v>0</v>
      </c>
      <c r="P188" s="35">
        <f t="shared" si="38"/>
        <v>0</v>
      </c>
      <c r="Q188" s="35">
        <f t="shared" si="38"/>
        <v>0</v>
      </c>
      <c r="R188" s="35">
        <f t="shared" si="38"/>
        <v>0</v>
      </c>
      <c r="S188" s="35">
        <f t="shared" si="38"/>
        <v>0</v>
      </c>
      <c r="T188" s="35">
        <f t="shared" si="38"/>
        <v>0</v>
      </c>
      <c r="U188" s="35">
        <f t="shared" si="38"/>
        <v>0</v>
      </c>
      <c r="V188" s="35">
        <f t="shared" si="38"/>
        <v>0</v>
      </c>
      <c r="W188" s="35">
        <f t="shared" si="38"/>
        <v>0</v>
      </c>
      <c r="X188" s="35">
        <f t="shared" si="38"/>
        <v>0.07196397793677295</v>
      </c>
      <c r="Y188" s="35">
        <f t="shared" si="38"/>
        <v>0.07266481936698244</v>
      </c>
      <c r="Z188" s="35">
        <f t="shared" si="38"/>
        <v>0.07482242708097442</v>
      </c>
      <c r="AA188" s="35">
        <f t="shared" si="38"/>
        <v>0.07971029337472386</v>
      </c>
      <c r="AB188" s="35">
        <f t="shared" si="38"/>
        <v>0.07177130160585483</v>
      </c>
      <c r="AC188" s="35">
        <f t="shared" si="38"/>
        <v>0.059687683987469604</v>
      </c>
    </row>
    <row r="189" spans="1:29" ht="15" customHeight="1">
      <c r="A189" s="22" t="s">
        <v>26</v>
      </c>
      <c r="B189" s="35">
        <f t="shared" si="38"/>
        <v>0</v>
      </c>
      <c r="C189" s="35">
        <f t="shared" si="38"/>
        <v>0</v>
      </c>
      <c r="D189" s="35">
        <f t="shared" si="38"/>
        <v>0</v>
      </c>
      <c r="E189" s="35">
        <f t="shared" si="38"/>
        <v>0</v>
      </c>
      <c r="F189" s="35">
        <f t="shared" si="38"/>
        <v>0</v>
      </c>
      <c r="G189" s="35">
        <f t="shared" si="38"/>
        <v>0</v>
      </c>
      <c r="H189" s="35">
        <f t="shared" si="38"/>
        <v>0</v>
      </c>
      <c r="I189" s="35">
        <f t="shared" si="38"/>
        <v>0</v>
      </c>
      <c r="J189" s="35">
        <f t="shared" si="38"/>
        <v>0</v>
      </c>
      <c r="K189" s="35">
        <f t="shared" si="38"/>
        <v>0</v>
      </c>
      <c r="L189" s="35">
        <f t="shared" si="38"/>
        <v>0</v>
      </c>
      <c r="M189" s="35">
        <f t="shared" si="38"/>
        <v>0</v>
      </c>
      <c r="N189" s="35">
        <f t="shared" si="38"/>
        <v>0</v>
      </c>
      <c r="O189" s="35">
        <f t="shared" si="38"/>
        <v>0</v>
      </c>
      <c r="P189" s="35">
        <f t="shared" si="38"/>
        <v>0</v>
      </c>
      <c r="Q189" s="35">
        <f t="shared" si="38"/>
        <v>0</v>
      </c>
      <c r="R189" s="35">
        <f t="shared" si="38"/>
        <v>0</v>
      </c>
      <c r="S189" s="35">
        <f t="shared" si="38"/>
        <v>0</v>
      </c>
      <c r="T189" s="35">
        <f t="shared" si="38"/>
        <v>0</v>
      </c>
      <c r="U189" s="35">
        <f t="shared" si="38"/>
        <v>0</v>
      </c>
      <c r="V189" s="35">
        <f t="shared" si="38"/>
        <v>0</v>
      </c>
      <c r="W189" s="35">
        <f t="shared" si="38"/>
        <v>0</v>
      </c>
      <c r="X189" s="35">
        <f t="shared" si="38"/>
        <v>0.19544059388865997</v>
      </c>
      <c r="Y189" s="35">
        <f t="shared" si="38"/>
        <v>0.206219409412443</v>
      </c>
      <c r="Z189" s="35">
        <f t="shared" si="38"/>
        <v>0.22119016210948608</v>
      </c>
      <c r="AA189" s="35">
        <f t="shared" si="38"/>
        <v>0.263855250121278</v>
      </c>
      <c r="AB189" s="35">
        <f t="shared" si="38"/>
        <v>0.2059516968909182</v>
      </c>
      <c r="AC189" s="35">
        <f t="shared" si="38"/>
        <v>0.19072437341786302</v>
      </c>
    </row>
    <row r="190" spans="1:29" ht="15" customHeight="1">
      <c r="A190" s="21" t="s">
        <v>16</v>
      </c>
      <c r="B190" s="35">
        <f t="shared" si="38"/>
        <v>0.4839741837558326</v>
      </c>
      <c r="C190" s="35">
        <f t="shared" si="38"/>
        <v>0.8649735816860307</v>
      </c>
      <c r="D190" s="35">
        <f t="shared" si="38"/>
        <v>0.28541634073417177</v>
      </c>
      <c r="E190" s="35">
        <f t="shared" si="38"/>
        <v>0.10311470167577175</v>
      </c>
      <c r="F190" s="35">
        <f t="shared" si="38"/>
        <v>0.3575136958239927</v>
      </c>
      <c r="G190" s="35">
        <f t="shared" si="38"/>
        <v>1.4789103352559432</v>
      </c>
      <c r="H190" s="35">
        <f t="shared" si="38"/>
        <v>1.1075988680944675</v>
      </c>
      <c r="I190" s="35">
        <f t="shared" si="38"/>
        <v>1.361643198319124</v>
      </c>
      <c r="J190" s="35">
        <f t="shared" si="38"/>
        <v>1.3487689432541519</v>
      </c>
      <c r="K190" s="35">
        <f t="shared" si="38"/>
        <v>0.8896240232805034</v>
      </c>
      <c r="L190" s="35">
        <f t="shared" si="38"/>
        <v>1.304037603215316</v>
      </c>
      <c r="M190" s="35">
        <f t="shared" si="38"/>
        <v>1.0085430738727186</v>
      </c>
      <c r="N190" s="35">
        <f t="shared" si="38"/>
        <v>1.2511489963225277</v>
      </c>
      <c r="O190" s="35">
        <f t="shared" si="38"/>
        <v>1.0709192828787195</v>
      </c>
      <c r="P190" s="35">
        <f t="shared" si="38"/>
        <v>1.2156813765554348</v>
      </c>
      <c r="Q190" s="35">
        <f t="shared" si="38"/>
        <v>0.8920619721155191</v>
      </c>
      <c r="R190" s="35">
        <f t="shared" si="38"/>
        <v>0.4494937024658312</v>
      </c>
      <c r="S190" s="35">
        <f t="shared" si="38"/>
        <v>0.6454535823372578</v>
      </c>
      <c r="T190" s="35">
        <f t="shared" si="38"/>
        <v>0.5470371594570024</v>
      </c>
      <c r="U190" s="35">
        <f t="shared" si="38"/>
        <v>0.3580696397865942</v>
      </c>
      <c r="V190" s="35">
        <f t="shared" si="38"/>
        <v>0.3225286476309106</v>
      </c>
      <c r="W190" s="35">
        <f t="shared" si="38"/>
        <v>0.4295051204698422</v>
      </c>
      <c r="X190" s="35">
        <f t="shared" si="38"/>
        <v>0.2936360352217763</v>
      </c>
      <c r="Y190" s="35">
        <f t="shared" si="38"/>
        <v>0.38971214290334316</v>
      </c>
      <c r="Z190" s="35">
        <f t="shared" si="38"/>
        <v>0.45872416459522464</v>
      </c>
      <c r="AA190" s="35">
        <f t="shared" si="38"/>
        <v>1.2027520997196888</v>
      </c>
      <c r="AB190" s="35">
        <f t="shared" si="38"/>
        <v>0.7931279499866852</v>
      </c>
      <c r="AC190" s="35">
        <f t="shared" si="38"/>
        <v>0.4746428562556361</v>
      </c>
    </row>
    <row r="191" spans="1:29" ht="15" customHeight="1">
      <c r="A191" s="23" t="s">
        <v>31</v>
      </c>
      <c r="B191" s="35">
        <f t="shared" si="38"/>
        <v>0</v>
      </c>
      <c r="C191" s="35">
        <f t="shared" si="38"/>
        <v>0</v>
      </c>
      <c r="D191" s="35">
        <f t="shared" si="38"/>
        <v>0</v>
      </c>
      <c r="E191" s="35">
        <f t="shared" si="38"/>
        <v>0</v>
      </c>
      <c r="F191" s="35">
        <f t="shared" si="38"/>
        <v>0</v>
      </c>
      <c r="G191" s="35">
        <f t="shared" si="38"/>
        <v>0</v>
      </c>
      <c r="H191" s="35">
        <f t="shared" si="38"/>
        <v>0</v>
      </c>
      <c r="I191" s="35">
        <f t="shared" si="38"/>
        <v>0</v>
      </c>
      <c r="J191" s="35">
        <f t="shared" si="38"/>
        <v>0</v>
      </c>
      <c r="K191" s="35">
        <f t="shared" si="38"/>
        <v>0</v>
      </c>
      <c r="L191" s="35">
        <f t="shared" si="38"/>
        <v>0</v>
      </c>
      <c r="M191" s="35">
        <f t="shared" si="38"/>
        <v>0</v>
      </c>
      <c r="N191" s="35">
        <f t="shared" si="38"/>
        <v>0</v>
      </c>
      <c r="O191" s="35">
        <f t="shared" si="38"/>
        <v>0</v>
      </c>
      <c r="P191" s="35">
        <f t="shared" si="38"/>
        <v>0</v>
      </c>
      <c r="Q191" s="35">
        <f t="shared" si="38"/>
        <v>0</v>
      </c>
      <c r="R191" s="35">
        <f t="shared" si="38"/>
        <v>0</v>
      </c>
      <c r="S191" s="35">
        <f t="shared" si="38"/>
        <v>0</v>
      </c>
      <c r="T191" s="35">
        <f t="shared" si="38"/>
        <v>0</v>
      </c>
      <c r="U191" s="35">
        <f t="shared" si="38"/>
        <v>0</v>
      </c>
      <c r="V191" s="35">
        <f t="shared" si="38"/>
        <v>0</v>
      </c>
      <c r="W191" s="35">
        <f t="shared" si="38"/>
        <v>0</v>
      </c>
      <c r="X191" s="35">
        <f t="shared" si="38"/>
        <v>0.028222185628885718</v>
      </c>
      <c r="Y191" s="35">
        <f t="shared" si="38"/>
        <v>0.06717210479163731</v>
      </c>
      <c r="Z191" s="35">
        <f t="shared" si="38"/>
        <v>0.0778028261505683</v>
      </c>
      <c r="AA191" s="35">
        <f t="shared" si="38"/>
        <v>0.12749656506756565</v>
      </c>
      <c r="AB191" s="35">
        <f t="shared" si="38"/>
        <v>0.0873734161371029</v>
      </c>
      <c r="AC191" s="35">
        <f t="shared" si="38"/>
        <v>0.1035215046417632</v>
      </c>
    </row>
    <row r="192" spans="1:29" ht="15" customHeight="1">
      <c r="A192" s="23" t="s">
        <v>28</v>
      </c>
      <c r="B192" s="35">
        <f t="shared" si="38"/>
        <v>0</v>
      </c>
      <c r="C192" s="35">
        <f t="shared" si="38"/>
        <v>0</v>
      </c>
      <c r="D192" s="35">
        <f t="shared" si="38"/>
        <v>0</v>
      </c>
      <c r="E192" s="35">
        <f t="shared" si="38"/>
        <v>0</v>
      </c>
      <c r="F192" s="35">
        <f t="shared" si="38"/>
        <v>0</v>
      </c>
      <c r="G192" s="35">
        <f t="shared" si="38"/>
        <v>0</v>
      </c>
      <c r="H192" s="35">
        <f t="shared" si="38"/>
        <v>0</v>
      </c>
      <c r="I192" s="35">
        <f t="shared" si="38"/>
        <v>0</v>
      </c>
      <c r="J192" s="35">
        <f t="shared" si="38"/>
        <v>0</v>
      </c>
      <c r="K192" s="35">
        <f t="shared" si="38"/>
        <v>0</v>
      </c>
      <c r="L192" s="35">
        <f t="shared" si="38"/>
        <v>0</v>
      </c>
      <c r="M192" s="35">
        <f t="shared" si="38"/>
        <v>0</v>
      </c>
      <c r="N192" s="35">
        <f t="shared" si="38"/>
        <v>0</v>
      </c>
      <c r="O192" s="35">
        <f t="shared" si="38"/>
        <v>0</v>
      </c>
      <c r="P192" s="35">
        <f t="shared" si="38"/>
        <v>0</v>
      </c>
      <c r="Q192" s="35">
        <f t="shared" si="38"/>
        <v>0</v>
      </c>
      <c r="R192" s="35">
        <f t="shared" si="38"/>
        <v>0</v>
      </c>
      <c r="S192" s="35">
        <f t="shared" si="38"/>
        <v>0</v>
      </c>
      <c r="T192" s="35">
        <f t="shared" si="38"/>
        <v>0</v>
      </c>
      <c r="U192" s="35">
        <f t="shared" si="38"/>
        <v>0</v>
      </c>
      <c r="V192" s="35">
        <f t="shared" si="38"/>
        <v>0</v>
      </c>
      <c r="W192" s="35">
        <f t="shared" si="38"/>
        <v>0</v>
      </c>
      <c r="X192" s="35">
        <f t="shared" si="38"/>
        <v>0.26541384959289055</v>
      </c>
      <c r="Y192" s="35">
        <f t="shared" si="38"/>
        <v>0.32254003811170584</v>
      </c>
      <c r="Z192" s="35">
        <f t="shared" si="38"/>
        <v>0.38092133844465625</v>
      </c>
      <c r="AA192" s="35">
        <f t="shared" si="38"/>
        <v>1.0752555346521233</v>
      </c>
      <c r="AB192" s="35">
        <f t="shared" si="38"/>
        <v>0.7057545338495823</v>
      </c>
      <c r="AC192" s="35">
        <f t="shared" si="38"/>
        <v>0.3711213516138729</v>
      </c>
    </row>
    <row r="193" spans="1:29" ht="15" customHeight="1">
      <c r="A193" s="21" t="s">
        <v>17</v>
      </c>
      <c r="B193" s="35">
        <f t="shared" si="38"/>
        <v>0.6905877472529239</v>
      </c>
      <c r="C193" s="35">
        <f t="shared" si="38"/>
        <v>0.7160926886757377</v>
      </c>
      <c r="D193" s="35">
        <f t="shared" si="38"/>
        <v>0.6606365768395315</v>
      </c>
      <c r="E193" s="35">
        <f t="shared" si="38"/>
        <v>1.1335418950361018</v>
      </c>
      <c r="F193" s="35">
        <f t="shared" si="38"/>
        <v>1.1327458693787693</v>
      </c>
      <c r="G193" s="35">
        <f t="shared" si="38"/>
        <v>0.9572580848469409</v>
      </c>
      <c r="H193" s="35">
        <f t="shared" si="38"/>
        <v>0.563384892109085</v>
      </c>
      <c r="I193" s="35">
        <f t="shared" si="38"/>
        <v>0.4403996073164798</v>
      </c>
      <c r="J193" s="35">
        <f t="shared" si="38"/>
        <v>0.6014295212544201</v>
      </c>
      <c r="K193" s="35">
        <f t="shared" si="38"/>
        <v>0.5584174381517771</v>
      </c>
      <c r="L193" s="35">
        <f t="shared" si="38"/>
        <v>0.6604100375971523</v>
      </c>
      <c r="M193" s="35">
        <f t="shared" si="38"/>
        <v>1.6210953326573827</v>
      </c>
      <c r="N193" s="35">
        <f t="shared" si="38"/>
        <v>0.7712774237926805</v>
      </c>
      <c r="O193" s="35">
        <f t="shared" si="38"/>
        <v>0.8930574453479598</v>
      </c>
      <c r="P193" s="35">
        <f t="shared" si="38"/>
        <v>3.189667931462823</v>
      </c>
      <c r="Q193" s="35">
        <f t="shared" si="38"/>
        <v>1.1161909217833843</v>
      </c>
      <c r="R193" s="35">
        <f t="shared" si="38"/>
        <v>1.550209163890083</v>
      </c>
      <c r="S193" s="35">
        <f t="shared" si="38"/>
        <v>1.919482551432931</v>
      </c>
      <c r="T193" s="35">
        <f t="shared" si="38"/>
        <v>3.268831928186469</v>
      </c>
      <c r="U193" s="35">
        <f t="shared" si="38"/>
        <v>3.7551268172355226</v>
      </c>
      <c r="V193" s="35">
        <f t="shared" si="38"/>
        <v>3.9998740997197335</v>
      </c>
      <c r="W193" s="35">
        <f t="shared" si="38"/>
        <v>7.6242393551288075</v>
      </c>
      <c r="X193" s="35">
        <f t="shared" si="38"/>
        <v>7.160715184974712</v>
      </c>
      <c r="Y193" s="35">
        <f t="shared" si="38"/>
        <v>6.845529923534093</v>
      </c>
      <c r="Z193" s="35">
        <f t="shared" si="38"/>
        <v>6.858319427883776</v>
      </c>
      <c r="AA193" s="35">
        <f t="shared" si="38"/>
        <v>7.359231213300532</v>
      </c>
      <c r="AB193" s="35">
        <f t="shared" si="38"/>
        <v>7.242712788318287</v>
      </c>
      <c r="AC193" s="35">
        <f t="shared" si="38"/>
        <v>5.5428967980901325</v>
      </c>
    </row>
    <row r="194" spans="1:29" ht="15" customHeight="1">
      <c r="A194" s="22" t="s">
        <v>29</v>
      </c>
      <c r="B194" s="35">
        <f t="shared" si="38"/>
        <v>0</v>
      </c>
      <c r="C194" s="35">
        <f t="shared" si="38"/>
        <v>0</v>
      </c>
      <c r="D194" s="35">
        <f t="shared" si="38"/>
        <v>0</v>
      </c>
      <c r="E194" s="35">
        <f aca="true" t="shared" si="39" ref="E194:AC194">E29/E$165*100</f>
        <v>0</v>
      </c>
      <c r="F194" s="35">
        <f t="shared" si="39"/>
        <v>0</v>
      </c>
      <c r="G194" s="35">
        <f t="shared" si="39"/>
        <v>0</v>
      </c>
      <c r="H194" s="35">
        <f t="shared" si="39"/>
        <v>0</v>
      </c>
      <c r="I194" s="35">
        <f t="shared" si="39"/>
        <v>0</v>
      </c>
      <c r="J194" s="35">
        <f t="shared" si="39"/>
        <v>0</v>
      </c>
      <c r="K194" s="35">
        <f t="shared" si="39"/>
        <v>0</v>
      </c>
      <c r="L194" s="35">
        <f t="shared" si="39"/>
        <v>0</v>
      </c>
      <c r="M194" s="35">
        <f t="shared" si="39"/>
        <v>0</v>
      </c>
      <c r="N194" s="35">
        <f t="shared" si="39"/>
        <v>0</v>
      </c>
      <c r="O194" s="35">
        <f t="shared" si="39"/>
        <v>0</v>
      </c>
      <c r="P194" s="35">
        <f t="shared" si="39"/>
        <v>0</v>
      </c>
      <c r="Q194" s="35">
        <f t="shared" si="39"/>
        <v>0</v>
      </c>
      <c r="R194" s="35">
        <f t="shared" si="39"/>
        <v>0</v>
      </c>
      <c r="S194" s="35">
        <f t="shared" si="39"/>
        <v>0</v>
      </c>
      <c r="T194" s="35">
        <f t="shared" si="39"/>
        <v>0</v>
      </c>
      <c r="U194" s="35">
        <f t="shared" si="39"/>
        <v>0</v>
      </c>
      <c r="V194" s="35">
        <f t="shared" si="39"/>
        <v>0</v>
      </c>
      <c r="W194" s="35">
        <f t="shared" si="39"/>
        <v>0</v>
      </c>
      <c r="X194" s="35">
        <f t="shared" si="39"/>
        <v>5.244213584425546</v>
      </c>
      <c r="Y194" s="35">
        <f t="shared" si="39"/>
        <v>4.977784141333083</v>
      </c>
      <c r="Z194" s="35">
        <f t="shared" si="39"/>
        <v>5.155867628278786</v>
      </c>
      <c r="AA194" s="35">
        <f t="shared" si="39"/>
        <v>5.4865375107015995</v>
      </c>
      <c r="AB194" s="35">
        <f t="shared" si="39"/>
        <v>5.358274128515701</v>
      </c>
      <c r="AC194" s="35">
        <f t="shared" si="39"/>
        <v>4.126479811994306</v>
      </c>
    </row>
    <row r="195" spans="1:29" ht="15" customHeight="1">
      <c r="A195" s="22" t="s">
        <v>30</v>
      </c>
      <c r="B195" s="35">
        <f aca="true" t="shared" si="40" ref="B195:AC200">B30/B$165*100</f>
        <v>0</v>
      </c>
      <c r="C195" s="35">
        <f t="shared" si="40"/>
        <v>0</v>
      </c>
      <c r="D195" s="35">
        <f t="shared" si="40"/>
        <v>0</v>
      </c>
      <c r="E195" s="35">
        <f t="shared" si="40"/>
        <v>0</v>
      </c>
      <c r="F195" s="35">
        <f t="shared" si="40"/>
        <v>0</v>
      </c>
      <c r="G195" s="35">
        <f t="shared" si="40"/>
        <v>0</v>
      </c>
      <c r="H195" s="35">
        <f t="shared" si="40"/>
        <v>0</v>
      </c>
      <c r="I195" s="35">
        <f t="shared" si="40"/>
        <v>0</v>
      </c>
      <c r="J195" s="35">
        <f t="shared" si="40"/>
        <v>0</v>
      </c>
      <c r="K195" s="35">
        <f t="shared" si="40"/>
        <v>0</v>
      </c>
      <c r="L195" s="35">
        <f t="shared" si="40"/>
        <v>0</v>
      </c>
      <c r="M195" s="35">
        <f t="shared" si="40"/>
        <v>0</v>
      </c>
      <c r="N195" s="35">
        <f t="shared" si="40"/>
        <v>0</v>
      </c>
      <c r="O195" s="35">
        <f t="shared" si="40"/>
        <v>0</v>
      </c>
      <c r="P195" s="35">
        <f t="shared" si="40"/>
        <v>0</v>
      </c>
      <c r="Q195" s="35">
        <f t="shared" si="40"/>
        <v>0</v>
      </c>
      <c r="R195" s="35">
        <f t="shared" si="40"/>
        <v>0</v>
      </c>
      <c r="S195" s="35">
        <f t="shared" si="40"/>
        <v>0</v>
      </c>
      <c r="T195" s="35">
        <f t="shared" si="40"/>
        <v>0</v>
      </c>
      <c r="U195" s="35">
        <f t="shared" si="40"/>
        <v>0</v>
      </c>
      <c r="V195" s="35">
        <f t="shared" si="40"/>
        <v>0</v>
      </c>
      <c r="W195" s="35">
        <f t="shared" si="40"/>
        <v>0</v>
      </c>
      <c r="X195" s="35">
        <f t="shared" si="40"/>
        <v>1.9165016005491653</v>
      </c>
      <c r="Y195" s="35">
        <f t="shared" si="40"/>
        <v>1.8677457822010097</v>
      </c>
      <c r="Z195" s="35">
        <f t="shared" si="40"/>
        <v>1.7024517996049906</v>
      </c>
      <c r="AA195" s="35">
        <f t="shared" si="40"/>
        <v>1.8726937025989328</v>
      </c>
      <c r="AB195" s="35">
        <f t="shared" si="40"/>
        <v>1.884438659802587</v>
      </c>
      <c r="AC195" s="35">
        <f t="shared" si="40"/>
        <v>1.4164169860958262</v>
      </c>
    </row>
    <row r="196" spans="1:29" ht="15" customHeight="1">
      <c r="A196" s="21" t="s">
        <v>14</v>
      </c>
      <c r="B196" s="35">
        <f t="shared" si="40"/>
        <v>0.3344406319641634</v>
      </c>
      <c r="C196" s="35">
        <f t="shared" si="40"/>
        <v>0.029776178602058626</v>
      </c>
      <c r="D196" s="35">
        <f t="shared" si="40"/>
        <v>0</v>
      </c>
      <c r="E196" s="35">
        <f t="shared" si="40"/>
        <v>0.009537660015385521</v>
      </c>
      <c r="F196" s="35">
        <f t="shared" si="40"/>
        <v>0</v>
      </c>
      <c r="G196" s="35">
        <f t="shared" si="40"/>
        <v>0.0005307411933450362</v>
      </c>
      <c r="H196" s="35">
        <f t="shared" si="40"/>
        <v>0</v>
      </c>
      <c r="I196" s="35">
        <f t="shared" si="40"/>
        <v>0</v>
      </c>
      <c r="J196" s="35">
        <f t="shared" si="40"/>
        <v>0</v>
      </c>
      <c r="K196" s="35">
        <f t="shared" si="40"/>
        <v>0</v>
      </c>
      <c r="L196" s="35">
        <f t="shared" si="40"/>
        <v>0</v>
      </c>
      <c r="M196" s="35">
        <f t="shared" si="40"/>
        <v>0</v>
      </c>
      <c r="N196" s="35">
        <f t="shared" si="40"/>
        <v>0</v>
      </c>
      <c r="O196" s="35">
        <f t="shared" si="40"/>
        <v>0.009693823219755421</v>
      </c>
      <c r="P196" s="35">
        <f t="shared" si="40"/>
        <v>0.05277558880851135</v>
      </c>
      <c r="Q196" s="35">
        <f t="shared" si="40"/>
        <v>0.14074199378730912</v>
      </c>
      <c r="R196" s="35">
        <f t="shared" si="40"/>
        <v>0.07275406719431984</v>
      </c>
      <c r="S196" s="35">
        <f t="shared" si="40"/>
        <v>0.025582910598206925</v>
      </c>
      <c r="T196" s="35">
        <f t="shared" si="40"/>
        <v>0.01722599507552383</v>
      </c>
      <c r="U196" s="35">
        <f t="shared" si="40"/>
        <v>0.024479348329369325</v>
      </c>
      <c r="V196" s="35">
        <f t="shared" si="40"/>
        <v>0.013718050432088232</v>
      </c>
      <c r="W196" s="35">
        <f t="shared" si="40"/>
        <v>0.013767804316827784</v>
      </c>
      <c r="X196" s="35">
        <f t="shared" si="40"/>
        <v>0.012742618054383134</v>
      </c>
      <c r="Y196" s="35">
        <f t="shared" si="40"/>
        <v>0.014940053154502747</v>
      </c>
      <c r="Z196" s="35">
        <f t="shared" si="40"/>
        <v>0.02569785072185733</v>
      </c>
      <c r="AA196" s="35">
        <f t="shared" si="40"/>
        <v>0.05445394245942737</v>
      </c>
      <c r="AB196" s="35">
        <f t="shared" si="40"/>
        <v>0.06959728248315834</v>
      </c>
      <c r="AC196" s="35">
        <f t="shared" si="40"/>
        <v>0.05825553173465559</v>
      </c>
    </row>
    <row r="197" spans="1:29" ht="15" customHeight="1">
      <c r="A197" s="21" t="s">
        <v>13</v>
      </c>
      <c r="B197" s="35">
        <f t="shared" si="40"/>
        <v>0.20420173201658054</v>
      </c>
      <c r="C197" s="35">
        <f t="shared" si="40"/>
        <v>0.045396469016253306</v>
      </c>
      <c r="D197" s="35">
        <f t="shared" si="40"/>
        <v>0</v>
      </c>
      <c r="E197" s="35">
        <f t="shared" si="40"/>
        <v>0.6600780554044167</v>
      </c>
      <c r="F197" s="35">
        <f t="shared" si="40"/>
        <v>2.018007471935612</v>
      </c>
      <c r="G197" s="35">
        <f t="shared" si="40"/>
        <v>0.07138469050490737</v>
      </c>
      <c r="H197" s="35">
        <f t="shared" si="40"/>
        <v>0.3337231558048288</v>
      </c>
      <c r="I197" s="35">
        <f t="shared" si="40"/>
        <v>0.0012212615609669374</v>
      </c>
      <c r="J197" s="35">
        <f t="shared" si="40"/>
        <v>0</v>
      </c>
      <c r="K197" s="35">
        <f t="shared" si="40"/>
        <v>0.0619372987750868</v>
      </c>
      <c r="L197" s="35">
        <f t="shared" si="40"/>
        <v>0.005215822988949232</v>
      </c>
      <c r="M197" s="35">
        <f t="shared" si="40"/>
        <v>0.029952078468042816</v>
      </c>
      <c r="N197" s="35">
        <f t="shared" si="40"/>
        <v>0</v>
      </c>
      <c r="O197" s="35">
        <f t="shared" si="40"/>
        <v>0</v>
      </c>
      <c r="P197" s="35">
        <f t="shared" si="40"/>
        <v>0</v>
      </c>
      <c r="Q197" s="35">
        <f t="shared" si="40"/>
        <v>0.005978712073591905</v>
      </c>
      <c r="R197" s="35">
        <f t="shared" si="40"/>
        <v>0.0072532717752040125</v>
      </c>
      <c r="S197" s="35">
        <f t="shared" si="40"/>
        <v>5.884807131988156E-05</v>
      </c>
      <c r="T197" s="35">
        <f t="shared" si="40"/>
        <v>0.05088046648458206</v>
      </c>
      <c r="U197" s="35">
        <f t="shared" si="40"/>
        <v>0</v>
      </c>
      <c r="V197" s="35">
        <f t="shared" si="40"/>
        <v>0.20577765034045647</v>
      </c>
      <c r="W197" s="35">
        <f t="shared" si="40"/>
        <v>0.7061509619822086</v>
      </c>
      <c r="X197" s="35">
        <f t="shared" si="40"/>
        <v>0</v>
      </c>
      <c r="Y197" s="35">
        <f t="shared" si="40"/>
        <v>0.11282200269918695</v>
      </c>
      <c r="Z197" s="35">
        <f t="shared" si="40"/>
        <v>0.13944523636806558</v>
      </c>
      <c r="AA197" s="35">
        <f t="shared" si="40"/>
        <v>0.25048535455980453</v>
      </c>
      <c r="AB197" s="35">
        <f t="shared" si="40"/>
        <v>0.34271155958013594</v>
      </c>
      <c r="AC197" s="35">
        <f t="shared" si="40"/>
        <v>0.24639420580760715</v>
      </c>
    </row>
    <row r="198" spans="1:29" ht="15" customHeight="1">
      <c r="A198" s="21" t="s">
        <v>10</v>
      </c>
      <c r="B198" s="35">
        <f t="shared" si="40"/>
        <v>0</v>
      </c>
      <c r="C198" s="35">
        <f t="shared" si="40"/>
        <v>0.09616241286238605</v>
      </c>
      <c r="D198" s="35">
        <f t="shared" si="40"/>
        <v>0.37581300109130816</v>
      </c>
      <c r="E198" s="35">
        <f t="shared" si="40"/>
        <v>0</v>
      </c>
      <c r="F198" s="35">
        <f t="shared" si="40"/>
        <v>0</v>
      </c>
      <c r="G198" s="35">
        <f t="shared" si="40"/>
        <v>0</v>
      </c>
      <c r="H198" s="35">
        <f t="shared" si="40"/>
        <v>0</v>
      </c>
      <c r="I198" s="35">
        <f t="shared" si="40"/>
        <v>0</v>
      </c>
      <c r="J198" s="35">
        <f t="shared" si="40"/>
        <v>0</v>
      </c>
      <c r="K198" s="35">
        <f t="shared" si="40"/>
        <v>0</v>
      </c>
      <c r="L198" s="35">
        <f t="shared" si="40"/>
        <v>0</v>
      </c>
      <c r="M198" s="35">
        <f t="shared" si="40"/>
        <v>0</v>
      </c>
      <c r="N198" s="35">
        <f t="shared" si="40"/>
        <v>0</v>
      </c>
      <c r="O198" s="35">
        <f t="shared" si="40"/>
        <v>0</v>
      </c>
      <c r="P198" s="35">
        <f t="shared" si="40"/>
        <v>0</v>
      </c>
      <c r="Q198" s="35">
        <f t="shared" si="40"/>
        <v>0</v>
      </c>
      <c r="R198" s="35">
        <f t="shared" si="40"/>
        <v>0</v>
      </c>
      <c r="S198" s="35">
        <f t="shared" si="40"/>
        <v>0</v>
      </c>
      <c r="T198" s="35">
        <f t="shared" si="40"/>
        <v>0</v>
      </c>
      <c r="U198" s="35">
        <f t="shared" si="40"/>
        <v>0</v>
      </c>
      <c r="V198" s="35">
        <f t="shared" si="40"/>
        <v>0</v>
      </c>
      <c r="W198" s="35">
        <f t="shared" si="40"/>
        <v>0</v>
      </c>
      <c r="X198" s="35">
        <f t="shared" si="40"/>
        <v>0</v>
      </c>
      <c r="Y198" s="35">
        <f t="shared" si="40"/>
        <v>0</v>
      </c>
      <c r="Z198" s="35">
        <f t="shared" si="40"/>
        <v>0</v>
      </c>
      <c r="AA198" s="35">
        <f t="shared" si="40"/>
        <v>0</v>
      </c>
      <c r="AB198" s="35">
        <f t="shared" si="40"/>
        <v>0</v>
      </c>
      <c r="AC198" s="35">
        <f t="shared" si="40"/>
        <v>0</v>
      </c>
    </row>
    <row r="199" spans="1:29" ht="15" customHeight="1">
      <c r="A199" s="21" t="s">
        <v>21</v>
      </c>
      <c r="B199" s="35">
        <f t="shared" si="40"/>
        <v>0</v>
      </c>
      <c r="C199" s="35">
        <f t="shared" si="40"/>
        <v>0</v>
      </c>
      <c r="D199" s="35">
        <f t="shared" si="40"/>
        <v>0</v>
      </c>
      <c r="E199" s="35">
        <f t="shared" si="40"/>
        <v>0</v>
      </c>
      <c r="F199" s="35">
        <f t="shared" si="40"/>
        <v>0</v>
      </c>
      <c r="G199" s="35">
        <f t="shared" si="40"/>
        <v>0</v>
      </c>
      <c r="H199" s="35">
        <f t="shared" si="40"/>
        <v>0</v>
      </c>
      <c r="I199" s="35">
        <f t="shared" si="40"/>
        <v>0</v>
      </c>
      <c r="J199" s="35">
        <f t="shared" si="40"/>
        <v>0</v>
      </c>
      <c r="K199" s="35">
        <f t="shared" si="40"/>
        <v>0</v>
      </c>
      <c r="L199" s="35">
        <f t="shared" si="40"/>
        <v>0</v>
      </c>
      <c r="M199" s="35">
        <f t="shared" si="40"/>
        <v>0</v>
      </c>
      <c r="N199" s="35">
        <f t="shared" si="40"/>
        <v>0</v>
      </c>
      <c r="O199" s="35">
        <f t="shared" si="40"/>
        <v>0</v>
      </c>
      <c r="P199" s="35">
        <f t="shared" si="40"/>
        <v>0</v>
      </c>
      <c r="Q199" s="35">
        <f t="shared" si="40"/>
        <v>0</v>
      </c>
      <c r="R199" s="35">
        <f t="shared" si="40"/>
        <v>0</v>
      </c>
      <c r="S199" s="35">
        <f t="shared" si="40"/>
        <v>0</v>
      </c>
      <c r="T199" s="35">
        <f t="shared" si="40"/>
        <v>0</v>
      </c>
      <c r="U199" s="35">
        <f t="shared" si="40"/>
        <v>0.19241637185306798</v>
      </c>
      <c r="V199" s="35">
        <f t="shared" si="40"/>
        <v>0.19686113621532308</v>
      </c>
      <c r="W199" s="35">
        <f t="shared" si="40"/>
        <v>0.20340858437768913</v>
      </c>
      <c r="X199" s="35">
        <f t="shared" si="40"/>
        <v>0.09077659969085924</v>
      </c>
      <c r="Y199" s="35">
        <f t="shared" si="40"/>
        <v>0.144973075141684</v>
      </c>
      <c r="Z199" s="35">
        <f t="shared" si="40"/>
        <v>0.08051318200351795</v>
      </c>
      <c r="AA199" s="35">
        <f t="shared" si="40"/>
        <v>0.1640647224554211</v>
      </c>
      <c r="AB199" s="35">
        <f t="shared" si="40"/>
        <v>0.18385139358326102</v>
      </c>
      <c r="AC199" s="35">
        <f t="shared" si="40"/>
        <v>0.16850134520458784</v>
      </c>
    </row>
    <row r="200" spans="1:29" ht="15" customHeight="1">
      <c r="A200" s="25" t="s">
        <v>22</v>
      </c>
      <c r="B200" s="47">
        <f t="shared" si="40"/>
        <v>0</v>
      </c>
      <c r="C200" s="47">
        <f t="shared" si="40"/>
        <v>0</v>
      </c>
      <c r="D200" s="47">
        <f t="shared" si="40"/>
        <v>0</v>
      </c>
      <c r="E200" s="47">
        <f t="shared" si="40"/>
        <v>0</v>
      </c>
      <c r="F200" s="47">
        <f t="shared" si="40"/>
        <v>0</v>
      </c>
      <c r="G200" s="47">
        <f t="shared" si="40"/>
        <v>0</v>
      </c>
      <c r="H200" s="47">
        <f t="shared" si="40"/>
        <v>0</v>
      </c>
      <c r="I200" s="47">
        <f t="shared" si="40"/>
        <v>0</v>
      </c>
      <c r="J200" s="47">
        <f t="shared" si="40"/>
        <v>0</v>
      </c>
      <c r="K200" s="47">
        <f t="shared" si="40"/>
        <v>0</v>
      </c>
      <c r="L200" s="47">
        <f t="shared" si="40"/>
        <v>0</v>
      </c>
      <c r="M200" s="47">
        <f t="shared" si="40"/>
        <v>0</v>
      </c>
      <c r="N200" s="47">
        <f t="shared" si="40"/>
        <v>0</v>
      </c>
      <c r="O200" s="47">
        <f t="shared" si="40"/>
        <v>0</v>
      </c>
      <c r="P200" s="47">
        <f t="shared" si="40"/>
        <v>0</v>
      </c>
      <c r="Q200" s="47">
        <f t="shared" si="40"/>
        <v>0</v>
      </c>
      <c r="R200" s="47">
        <f t="shared" si="40"/>
        <v>0</v>
      </c>
      <c r="S200" s="47">
        <f t="shared" si="40"/>
        <v>0</v>
      </c>
      <c r="T200" s="47">
        <f t="shared" si="40"/>
        <v>0.02170105878230936</v>
      </c>
      <c r="U200" s="47">
        <f t="shared" si="40"/>
        <v>0.0016631623592991461</v>
      </c>
      <c r="V200" s="47">
        <f t="shared" si="40"/>
        <v>0.00023161528948744892</v>
      </c>
      <c r="W200" s="47">
        <f t="shared" si="40"/>
        <v>0.23720961302906876</v>
      </c>
      <c r="X200" s="47">
        <f t="shared" si="40"/>
        <v>0</v>
      </c>
      <c r="Y200" s="47">
        <f t="shared" si="40"/>
        <v>0</v>
      </c>
      <c r="Z200" s="47">
        <f t="shared" si="40"/>
        <v>0</v>
      </c>
      <c r="AA200" s="47">
        <f t="shared" si="40"/>
        <v>0</v>
      </c>
      <c r="AB200" s="47">
        <f t="shared" si="40"/>
        <v>0</v>
      </c>
      <c r="AC200" s="47">
        <f t="shared" si="40"/>
        <v>0</v>
      </c>
    </row>
    <row r="201" spans="1:27" ht="15" customHeight="1">
      <c r="A201" s="32" t="s">
        <v>32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" customHeight="1">
      <c r="A202" s="32" t="s">
        <v>40</v>
      </c>
    </row>
    <row r="203" spans="20:29" ht="15" customHeight="1">
      <c r="T203" s="2"/>
      <c r="U203" s="2"/>
      <c r="V203" s="38"/>
      <c r="W203" s="38"/>
      <c r="X203" s="38"/>
      <c r="Y203" s="38"/>
      <c r="Z203" s="38"/>
      <c r="AA203" s="38"/>
      <c r="AB203" s="38"/>
      <c r="AC203" s="38"/>
    </row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mergeCells count="10">
    <mergeCell ref="A2:AC2"/>
    <mergeCell ref="A3:AC3"/>
    <mergeCell ref="A43:AC43"/>
    <mergeCell ref="A44:AC44"/>
    <mergeCell ref="A167:AC167"/>
    <mergeCell ref="A168:AC168"/>
    <mergeCell ref="A84:AC84"/>
    <mergeCell ref="A85:AC85"/>
    <mergeCell ref="A126:AC126"/>
    <mergeCell ref="A127:AC12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2009-08-28T17:20:33Z</dcterms:created>
  <dcterms:modified xsi:type="dcterms:W3CDTF">2009-09-01T16:47:16Z</dcterms:modified>
  <cp:category/>
  <cp:version/>
  <cp:contentType/>
  <cp:contentStatus/>
</cp:coreProperties>
</file>