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Hidalgo" sheetId="1" r:id="rId1"/>
  </sheets>
  <externalReferences>
    <externalReference r:id="rId4"/>
    <externalReference r:id="rId5"/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<sst xmlns="http://schemas.openxmlformats.org/spreadsheetml/2006/main" count="194" uniqueCount="46">
  <si>
    <t>(Miles de Pesos)</t>
  </si>
  <si>
    <t>Concepto/Año</t>
  </si>
  <si>
    <t>(Estructura porcentual)</t>
  </si>
  <si>
    <t>(Variación porcentual real anual)</t>
  </si>
  <si>
    <t>Impuestos</t>
  </si>
  <si>
    <t>Derechos</t>
  </si>
  <si>
    <t>Productos</t>
  </si>
  <si>
    <t>Aprovechamientos</t>
  </si>
  <si>
    <t>Contribución de mejoras</t>
  </si>
  <si>
    <t>Deuda Pública</t>
  </si>
  <si>
    <t>Por cuenta de terceros</t>
  </si>
  <si>
    <t xml:space="preserve">Transferencias </t>
  </si>
  <si>
    <t>Otros  Ingresos</t>
  </si>
  <si>
    <t>Disponibilidades</t>
  </si>
  <si>
    <t>Deuda pública</t>
  </si>
  <si>
    <t>Participaciones Federales</t>
  </si>
  <si>
    <t>Obras Públicas</t>
  </si>
  <si>
    <t>Transferencias</t>
  </si>
  <si>
    <t>Ingresos Totales</t>
  </si>
  <si>
    <t>Gastos  Totales</t>
  </si>
  <si>
    <t>(Porcentajes del PIB de Hidalgo)</t>
  </si>
  <si>
    <t>Inversión Financiera</t>
  </si>
  <si>
    <t>Otros Egresos</t>
  </si>
  <si>
    <t>Transferencias (Aportaciones Federales)</t>
  </si>
  <si>
    <t xml:space="preserve">Servicios Personales </t>
  </si>
  <si>
    <t>Materiales y Suministros</t>
  </si>
  <si>
    <t>Servicios Generales</t>
  </si>
  <si>
    <t>Administrativos1/</t>
  </si>
  <si>
    <t>Obras Públicas y Acciones Sociales</t>
  </si>
  <si>
    <t>Subsidios, Transferencias y Ayudas</t>
  </si>
  <si>
    <t>Recursos Federales y Est. a municipios</t>
  </si>
  <si>
    <t>Adquisición de bienes muebles e  inmuebles</t>
  </si>
  <si>
    <t xml:space="preserve">1/ A partir de 2002, cambia la clasificación utilizada en años anteriores, sin embargo para homegenizarla se siguió utilizando la misma clasificación y solamente se incorporaron los nuevos rubros en administrativos, obras públicas y transferencias. </t>
  </si>
  <si>
    <t>Deuda Pública (financiamiento)</t>
  </si>
  <si>
    <t xml:space="preserve"> </t>
  </si>
  <si>
    <t>(Miles de pesos constantes, base 2003 = 100)*</t>
  </si>
  <si>
    <t>Hidalgo: Situación de las Finanzas Públicas, 1980-2007</t>
  </si>
  <si>
    <t>Hidalgo: Ingresos y Gastos como porcentaje del PIB, 1980-2007</t>
  </si>
  <si>
    <t>Nota 1: La disminución o aumento en algunos rubros de ingresos, se debe a que en 1980 entró en vigor el Impuesto al Valor Agregado (IVA), por lo que se abrogaron alrededor de 17 impuestos federales, estatales y/o municipales. Asimismo, los aumentos en el rubro de Participaciones se deben a que algunos estados se adhirieron al Sistema Nacional de Coordinación Fiscal.</t>
  </si>
  <si>
    <t>Nota 2: La suma de las cifras parciales puede no coincidir con el total debido al redondeo.</t>
  </si>
  <si>
    <t>Fuente: Elaborado por el Centro de Estudios de las Finanzas Públicas de la Cámara de Diputados con base en "Estadísticas de Finanzas Públicas Estatales y Municipales de México 1980 - 2007", INEGI.</t>
  </si>
  <si>
    <t>Nota : La suma de las cifras parciales puede no coincidir con el total debido al redondeo.</t>
  </si>
  <si>
    <t>* Deflactado con el Indice de Precios Implícito del PIB 2003=100. Los deflactores del PIB de 2003 a 2008 se calcularon con el año base 2003. Para fines de comparación, los deflactores del PIB de 1980 a 2002 se calcularon con la base 1993, para ambos casos el año base de comparación fue 2003. En este sentido, los deflactores de 1980 a 2002 son preliminares en tanto el INEGI no dé a conocer las series oficiales del PIB a precios corrientes para esos años con la clasificación SCIAN.</t>
  </si>
  <si>
    <t>n.s: No significativo. El porcentaje excede 500 por ciento.</t>
  </si>
  <si>
    <t>n.s</t>
  </si>
  <si>
    <t>Indice de precios Implícito IPI 2003=100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</si>
</sst>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###\ ###\ ###\ ##0"/>
    <numFmt numFmtId="174" formatCode="###\ ###\ ###\ ###0"/>
    <numFmt numFmtId="175" formatCode="_-* #,##0.0_-;\-* #,##0.0_-;_-* &quot;-&quot;?_-;_-@_-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7"/>
      <name val="Arial Narrow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48"/>
      <name val="Calibri"/>
      <family val="2"/>
    </font>
    <font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169" fontId="5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173" fontId="7" fillId="2" borderId="0" xfId="0" applyNumberFormat="1" applyFont="1" applyFill="1" applyAlignment="1">
      <alignment horizontal="right"/>
    </xf>
    <xf numFmtId="0" fontId="7" fillId="2" borderId="0" xfId="0" applyFont="1" applyFill="1" applyBorder="1" applyAlignment="1">
      <alignment vertical="center"/>
    </xf>
    <xf numFmtId="169" fontId="7" fillId="2" borderId="0" xfId="0" applyNumberFormat="1" applyFont="1" applyFill="1" applyBorder="1" applyAlignment="1">
      <alignment vertical="center"/>
    </xf>
    <xf numFmtId="169" fontId="7" fillId="2" borderId="0" xfId="0" applyNumberFormat="1" applyFont="1" applyFill="1" applyAlignment="1">
      <alignment vertical="center"/>
    </xf>
    <xf numFmtId="3" fontId="5" fillId="2" borderId="0" xfId="0" applyNumberFormat="1" applyFont="1" applyFill="1" applyBorder="1" applyAlignment="1">
      <alignment horizontal="left" vertical="center" indent="2"/>
    </xf>
    <xf numFmtId="169" fontId="5" fillId="2" borderId="0" xfId="0" applyNumberFormat="1" applyFont="1" applyFill="1" applyBorder="1" applyAlignment="1">
      <alignment horizontal="right" vertical="center"/>
    </xf>
    <xf numFmtId="169" fontId="5" fillId="2" borderId="0" xfId="0" applyNumberFormat="1" applyFont="1" applyFill="1" applyBorder="1" applyAlignment="1">
      <alignment vertical="center"/>
    </xf>
    <xf numFmtId="169" fontId="5" fillId="2" borderId="0" xfId="0" applyNumberFormat="1" applyFont="1" applyFill="1" applyAlignment="1">
      <alignment horizontal="right"/>
    </xf>
    <xf numFmtId="169" fontId="5" fillId="2" borderId="0" xfId="0" applyNumberFormat="1" applyFont="1" applyFill="1" applyAlignment="1">
      <alignment/>
    </xf>
    <xf numFmtId="169" fontId="5" fillId="2" borderId="0" xfId="17" applyNumberFormat="1" applyFont="1" applyFill="1" applyBorder="1" applyAlignment="1">
      <alignment vertical="center"/>
    </xf>
    <xf numFmtId="169" fontId="5" fillId="2" borderId="0" xfId="17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2"/>
    </xf>
    <xf numFmtId="169" fontId="7" fillId="2" borderId="0" xfId="0" applyNumberFormat="1" applyFont="1" applyFill="1" applyAlignment="1">
      <alignment horizontal="right"/>
    </xf>
    <xf numFmtId="0" fontId="5" fillId="2" borderId="0" xfId="0" applyFont="1" applyFill="1" applyBorder="1" applyAlignment="1">
      <alignment horizontal="left" vertical="center" indent="4"/>
    </xf>
    <xf numFmtId="0" fontId="5" fillId="2" borderId="0" xfId="0" applyFont="1" applyFill="1" applyBorder="1" applyAlignment="1">
      <alignment horizontal="left" vertical="center" wrapText="1" indent="4"/>
    </xf>
    <xf numFmtId="0" fontId="5" fillId="2" borderId="2" xfId="0" applyFont="1" applyFill="1" applyBorder="1" applyAlignment="1">
      <alignment vertical="center"/>
    </xf>
    <xf numFmtId="169" fontId="5" fillId="2" borderId="2" xfId="0" applyNumberFormat="1" applyFont="1" applyFill="1" applyBorder="1" applyAlignment="1">
      <alignment horizontal="right" vertical="center"/>
    </xf>
    <xf numFmtId="169" fontId="5" fillId="2" borderId="2" xfId="0" applyNumberFormat="1" applyFont="1" applyFill="1" applyBorder="1" applyAlignment="1">
      <alignment vertical="center"/>
    </xf>
    <xf numFmtId="169" fontId="8" fillId="2" borderId="2" xfId="0" applyNumberFormat="1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9" fillId="2" borderId="0" xfId="0" applyNumberFormat="1" applyFont="1" applyFill="1" applyAlignment="1">
      <alignment vertical="center"/>
    </xf>
    <xf numFmtId="168" fontId="7" fillId="2" borderId="0" xfId="21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168" fontId="5" fillId="2" borderId="0" xfId="21" applyNumberFormat="1" applyFont="1" applyFill="1" applyBorder="1" applyAlignment="1">
      <alignment vertical="center"/>
    </xf>
    <xf numFmtId="168" fontId="5" fillId="2" borderId="0" xfId="0" applyNumberFormat="1" applyFont="1" applyFill="1" applyBorder="1" applyAlignment="1">
      <alignment vertical="center"/>
    </xf>
    <xf numFmtId="168" fontId="5" fillId="2" borderId="0" xfId="0" applyNumberFormat="1" applyFont="1" applyFill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wrapText="1"/>
    </xf>
    <xf numFmtId="4" fontId="5" fillId="2" borderId="0" xfId="0" applyNumberFormat="1" applyFont="1" applyFill="1" applyAlignment="1">
      <alignment/>
    </xf>
    <xf numFmtId="0" fontId="5" fillId="2" borderId="3" xfId="0" applyFont="1" applyFill="1" applyBorder="1" applyAlignment="1">
      <alignment/>
    </xf>
    <xf numFmtId="170" fontId="5" fillId="2" borderId="0" xfId="21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70" fontId="7" fillId="2" borderId="0" xfId="21" applyNumberFormat="1" applyFont="1" applyFill="1" applyBorder="1" applyAlignment="1">
      <alignment vertical="center"/>
    </xf>
    <xf numFmtId="168" fontId="5" fillId="2" borderId="0" xfId="21" applyNumberFormat="1" applyFont="1" applyFill="1" applyBorder="1" applyAlignment="1">
      <alignment horizontal="right" vertical="center"/>
    </xf>
    <xf numFmtId="170" fontId="5" fillId="2" borderId="2" xfId="21" applyNumberFormat="1" applyFont="1" applyFill="1" applyBorder="1" applyAlignment="1">
      <alignment vertical="center"/>
    </xf>
    <xf numFmtId="168" fontId="5" fillId="2" borderId="2" xfId="21" applyNumberFormat="1" applyFont="1" applyFill="1" applyBorder="1" applyAlignment="1">
      <alignment vertical="center"/>
    </xf>
    <xf numFmtId="168" fontId="5" fillId="2" borderId="2" xfId="0" applyNumberFormat="1" applyFont="1" applyFill="1" applyBorder="1" applyAlignment="1">
      <alignment vertical="center"/>
    </xf>
    <xf numFmtId="3" fontId="5" fillId="2" borderId="0" xfId="17" applyNumberFormat="1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Nacional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'[1]hidalgo'!#REF!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'[1]hidalgo'!#REF!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Gasto Efectivo Ordinario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'[1]hidalgo'!#REF!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'[1]hidalgo'!#REF!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'[1]hidalgo'!#REF!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'[1]hidalgo'!#REF!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'[1]hidalgo'!#REF!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'[1]hidalgo'!#REF!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'[1]hidalgo'!#REF!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'[1]hidalgo'!#REF!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'[1]hidalgo'!#REF!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45172223"/>
        <c:axId val="3896824"/>
      </c:bar3DChart>
      <c:catAx>
        <c:axId val="45172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96824"/>
        <c:crosses val="autoZero"/>
        <c:auto val="1"/>
        <c:lblOffset val="100"/>
        <c:noMultiLvlLbl val="0"/>
      </c:catAx>
      <c:valAx>
        <c:axId val="3896824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451722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Ordinarios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'[1]hidalgo'!#REF!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'[1]hidalgo'!#REF!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'[1]hidalgo'!#REF!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'[1]hidalgo'!#REF!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'[1]hidalgo'!#REF!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'[1]hidalgo'!#REF!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35071417"/>
        <c:axId val="47207298"/>
      </c:bar3DChart>
      <c:catAx>
        <c:axId val="3507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207298"/>
        <c:crosses val="autoZero"/>
        <c:auto val="1"/>
        <c:lblOffset val="100"/>
        <c:noMultiLvlLbl val="0"/>
      </c:catAx>
      <c:valAx>
        <c:axId val="47207298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350714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'[1]hidalgo'!#REF!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'[1]hidalgo'!#REF!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1990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'[1]hidalgo'!#REF!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'[1]hidalgo'!#REF!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1998
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4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'[1]hidalgo'!#REF!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'[1]hidalgo'!#REF!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Balance Presupuestal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1"/>
        <c:ser>
          <c:idx val="1"/>
          <c:order val="0"/>
          <c:tx>
            <c:strRef>
              <c:f>'[1]hidalgo'!#REF!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'[1]hidalgo'!#REF!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'[1]hidalgo'!#REF!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Width val="70"/>
        <c:shape val="box"/>
        <c:axId val="24551741"/>
        <c:axId val="19639078"/>
      </c:bar3DChart>
      <c:catAx>
        <c:axId val="24551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639078"/>
        <c:crosses val="autoZero"/>
        <c:auto val="1"/>
        <c:lblOffset val="100"/>
        <c:noMultiLvlLbl val="0"/>
      </c:catAx>
      <c:valAx>
        <c:axId val="19639078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2455174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 y Gasto Presupuestal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'[1]hidalgo'!#REF!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'[1]hidalgo'!#REF!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'[1]hidalgo'!#REF!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'[1]hidalgo'!#REF!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'[1]hidalgo'!#REF!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'[1]hidalgo'!#REF!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2533975"/>
        <c:axId val="47261456"/>
      </c:lineChart>
      <c:catAx>
        <c:axId val="42533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61456"/>
        <c:crosses val="autoZero"/>
        <c:auto val="1"/>
        <c:lblOffset val="100"/>
        <c:noMultiLvlLbl val="0"/>
      </c:catAx>
      <c:valAx>
        <c:axId val="472614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339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Ingresos Efectivos Ordinarios 1990-1998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'[1]hidalgo'!#REF!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'[1]hidalgo'!#REF!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'[1]hidalgo'!#REF!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'[1]hidalgo'!#REF!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'[1]hidalgo'!#REF!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'[1]hidalgo'!#REF!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'[1]hidalgo'!#REF!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'[1]hidalgo'!#REF!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'[1]hidalgo'!#REF!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2699921"/>
        <c:axId val="2972698"/>
      </c:lineChart>
      <c:catAx>
        <c:axId val="2269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72698"/>
        <c:crosses val="autoZero"/>
        <c:auto val="1"/>
        <c:lblOffset val="100"/>
        <c:noMultiLvlLbl val="0"/>
      </c:catAx>
      <c:valAx>
        <c:axId val="297269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26999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'[1]hidalgo'!#REF!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'[1]hidalgo'!#REF!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'[1]hidalgo'!#REF!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'[1]hidalgo'!#REF!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'[1]hidalgo'!#REF!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'[1]hidalgo'!#REF!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50"/>
        <c:shape val="box"/>
        <c:axId val="26754283"/>
        <c:axId val="39461956"/>
      </c:bar3DChart>
      <c:catAx>
        <c:axId val="26754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461956"/>
        <c:crosses val="autoZero"/>
        <c:auto val="1"/>
        <c:lblOffset val="100"/>
        <c:noMultiLvlLbl val="0"/>
      </c:catAx>
      <c:valAx>
        <c:axId val="394619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542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Autonomía Financiera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(Estructura % de los ingresos ordinarios)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'[1]hidalgo'!#REF!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'[1]hidalgo'!#REF!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'[1]hidalgo'!#REF!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'[1]hidalgo'!#REF!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'[1]hidalgo'!#REF!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'[1]hidalgo'!#REF!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50"/>
        <c:shape val="box"/>
        <c:axId val="19613285"/>
        <c:axId val="42301838"/>
      </c:bar3DChart>
      <c:catAx>
        <c:axId val="19613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301838"/>
        <c:crosses val="autoZero"/>
        <c:auto val="1"/>
        <c:lblOffset val="100"/>
        <c:noMultiLvlLbl val="0"/>
      </c:catAx>
      <c:valAx>
        <c:axId val="4230183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96132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0.96025</cdr:y>
    </cdr:from>
    <cdr:to>
      <cdr:x>0</cdr:x>
      <cdr:y>-536869.95175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0.75175</cdr:y>
    </cdr:from>
    <cdr:to>
      <cdr:x>0</cdr:x>
      <cdr:y>-536870.16025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deTabasco.</a:t>
          </a:r>
        </a:p>
      </cdr:txBody>
    </cdr:sp>
  </cdr:relSizeAnchor>
  <cdr:relSizeAnchor xmlns:cdr="http://schemas.openxmlformats.org/drawingml/2006/chartDrawing">
    <cdr:from>
      <cdr:x>0.3095</cdr:x>
      <cdr:y>0.243</cdr:y>
    </cdr:from>
    <cdr:to>
      <cdr:x>0.36675</cdr:x>
      <cdr:y>0.329</cdr:y>
    </cdr:to>
    <cdr:sp>
      <cdr:nvSpPr>
        <cdr:cNvPr id="2" name="Line 2"/>
        <cdr:cNvSpPr>
          <a:spLocks/>
        </cdr:cNvSpPr>
      </cdr:nvSpPr>
      <cdr:spPr>
        <a:xfrm flipH="1" flipV="1">
          <a:off x="5010150" y="0"/>
          <a:ext cx="923925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</cdr:x>
      <cdr:y>0.243</cdr:y>
    </cdr:from>
    <cdr:to>
      <cdr:x>0.231</cdr:x>
      <cdr:y>0.28275</cdr:y>
    </cdr:to>
    <cdr:sp>
      <cdr:nvSpPr>
        <cdr:cNvPr id="3" name="Line 3"/>
        <cdr:cNvSpPr>
          <a:spLocks/>
        </cdr:cNvSpPr>
      </cdr:nvSpPr>
      <cdr:spPr>
        <a:xfrm flipV="1">
          <a:off x="2752725" y="0"/>
          <a:ext cx="990600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</cdr:x>
      <cdr:y>-536869.912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0.99775</cdr:y>
    </cdr:from>
    <cdr:to>
      <cdr:x>0</cdr:x>
      <cdr:y>-536869.91425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</cdr:y>
    </cdr:from>
    <cdr:to>
      <cdr:x>0</cdr:x>
      <cdr:y>-536869.927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deTabasco.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</cdr:y>
    </cdr:from>
    <cdr:to>
      <cdr:x>0</cdr:x>
      <cdr:y>-536869.927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205</xdr:row>
      <xdr:rowOff>0</xdr:rowOff>
    </xdr:from>
    <xdr:to>
      <xdr:col>12</xdr:col>
      <xdr:colOff>638175</xdr:colOff>
      <xdr:row>205</xdr:row>
      <xdr:rowOff>0</xdr:rowOff>
    </xdr:to>
    <xdr:graphicFrame>
      <xdr:nvGraphicFramePr>
        <xdr:cNvPr id="1" name="Chart 1"/>
        <xdr:cNvGraphicFramePr/>
      </xdr:nvGraphicFramePr>
      <xdr:xfrm>
        <a:off x="28575" y="38671500"/>
        <a:ext cx="1351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638175</xdr:colOff>
      <xdr:row>205</xdr:row>
      <xdr:rowOff>0</xdr:rowOff>
    </xdr:from>
    <xdr:to>
      <xdr:col>18</xdr:col>
      <xdr:colOff>676275</xdr:colOff>
      <xdr:row>205</xdr:row>
      <xdr:rowOff>0</xdr:rowOff>
    </xdr:to>
    <xdr:graphicFrame>
      <xdr:nvGraphicFramePr>
        <xdr:cNvPr id="2" name="Chart 2"/>
        <xdr:cNvGraphicFramePr/>
      </xdr:nvGraphicFramePr>
      <xdr:xfrm>
        <a:off x="13544550" y="38671500"/>
        <a:ext cx="5467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205</xdr:row>
      <xdr:rowOff>0</xdr:rowOff>
    </xdr:from>
    <xdr:to>
      <xdr:col>14</xdr:col>
      <xdr:colOff>123825</xdr:colOff>
      <xdr:row>205</xdr:row>
      <xdr:rowOff>0</xdr:rowOff>
    </xdr:to>
    <xdr:graphicFrame>
      <xdr:nvGraphicFramePr>
        <xdr:cNvPr id="3" name="Chart 3"/>
        <xdr:cNvGraphicFramePr/>
      </xdr:nvGraphicFramePr>
      <xdr:xfrm>
        <a:off x="28575" y="38671500"/>
        <a:ext cx="1481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123825</xdr:colOff>
      <xdr:row>205</xdr:row>
      <xdr:rowOff>0</xdr:rowOff>
    </xdr:from>
    <xdr:to>
      <xdr:col>19</xdr:col>
      <xdr:colOff>447675</xdr:colOff>
      <xdr:row>205</xdr:row>
      <xdr:rowOff>0</xdr:rowOff>
    </xdr:to>
    <xdr:graphicFrame>
      <xdr:nvGraphicFramePr>
        <xdr:cNvPr id="4" name="Chart 4"/>
        <xdr:cNvGraphicFramePr/>
      </xdr:nvGraphicFramePr>
      <xdr:xfrm>
        <a:off x="14839950" y="38671500"/>
        <a:ext cx="48482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205</xdr:row>
      <xdr:rowOff>0</xdr:rowOff>
    </xdr:from>
    <xdr:to>
      <xdr:col>15</xdr:col>
      <xdr:colOff>609600</xdr:colOff>
      <xdr:row>205</xdr:row>
      <xdr:rowOff>0</xdr:rowOff>
    </xdr:to>
    <xdr:graphicFrame>
      <xdr:nvGraphicFramePr>
        <xdr:cNvPr id="5" name="Chart 5"/>
        <xdr:cNvGraphicFramePr/>
      </xdr:nvGraphicFramePr>
      <xdr:xfrm>
        <a:off x="28575" y="38671500"/>
        <a:ext cx="16202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205</xdr:row>
      <xdr:rowOff>0</xdr:rowOff>
    </xdr:from>
    <xdr:to>
      <xdr:col>15</xdr:col>
      <xdr:colOff>619125</xdr:colOff>
      <xdr:row>205</xdr:row>
      <xdr:rowOff>0</xdr:rowOff>
    </xdr:to>
    <xdr:graphicFrame>
      <xdr:nvGraphicFramePr>
        <xdr:cNvPr id="6" name="Chart 6"/>
        <xdr:cNvGraphicFramePr/>
      </xdr:nvGraphicFramePr>
      <xdr:xfrm>
        <a:off x="38100" y="38671500"/>
        <a:ext cx="162020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205</xdr:row>
      <xdr:rowOff>0</xdr:rowOff>
    </xdr:from>
    <xdr:to>
      <xdr:col>15</xdr:col>
      <xdr:colOff>609600</xdr:colOff>
      <xdr:row>205</xdr:row>
      <xdr:rowOff>0</xdr:rowOff>
    </xdr:to>
    <xdr:graphicFrame>
      <xdr:nvGraphicFramePr>
        <xdr:cNvPr id="7" name="Chart 7"/>
        <xdr:cNvGraphicFramePr/>
      </xdr:nvGraphicFramePr>
      <xdr:xfrm>
        <a:off x="28575" y="38671500"/>
        <a:ext cx="162020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38100</xdr:colOff>
      <xdr:row>205</xdr:row>
      <xdr:rowOff>0</xdr:rowOff>
    </xdr:from>
    <xdr:to>
      <xdr:col>22</xdr:col>
      <xdr:colOff>0</xdr:colOff>
      <xdr:row>205</xdr:row>
      <xdr:rowOff>0</xdr:rowOff>
    </xdr:to>
    <xdr:graphicFrame>
      <xdr:nvGraphicFramePr>
        <xdr:cNvPr id="8" name="Chart 8"/>
        <xdr:cNvGraphicFramePr/>
      </xdr:nvGraphicFramePr>
      <xdr:xfrm>
        <a:off x="16563975" y="38671500"/>
        <a:ext cx="53911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205</xdr:row>
      <xdr:rowOff>0</xdr:rowOff>
    </xdr:from>
    <xdr:to>
      <xdr:col>15</xdr:col>
      <xdr:colOff>619125</xdr:colOff>
      <xdr:row>205</xdr:row>
      <xdr:rowOff>0</xdr:rowOff>
    </xdr:to>
    <xdr:graphicFrame>
      <xdr:nvGraphicFramePr>
        <xdr:cNvPr id="9" name="Chart 9"/>
        <xdr:cNvGraphicFramePr/>
      </xdr:nvGraphicFramePr>
      <xdr:xfrm>
        <a:off x="28575" y="38671500"/>
        <a:ext cx="16211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38100</xdr:colOff>
      <xdr:row>205</xdr:row>
      <xdr:rowOff>0</xdr:rowOff>
    </xdr:from>
    <xdr:to>
      <xdr:col>15</xdr:col>
      <xdr:colOff>609600</xdr:colOff>
      <xdr:row>205</xdr:row>
      <xdr:rowOff>0</xdr:rowOff>
    </xdr:to>
    <xdr:graphicFrame>
      <xdr:nvGraphicFramePr>
        <xdr:cNvPr id="10" name="Chart 10"/>
        <xdr:cNvGraphicFramePr/>
      </xdr:nvGraphicFramePr>
      <xdr:xfrm>
        <a:off x="38100" y="38671500"/>
        <a:ext cx="161925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</xdr:colOff>
      <xdr:row>205</xdr:row>
      <xdr:rowOff>0</xdr:rowOff>
    </xdr:from>
    <xdr:to>
      <xdr:col>15</xdr:col>
      <xdr:colOff>619125</xdr:colOff>
      <xdr:row>205</xdr:row>
      <xdr:rowOff>0</xdr:rowOff>
    </xdr:to>
    <xdr:graphicFrame>
      <xdr:nvGraphicFramePr>
        <xdr:cNvPr id="11" name="Chart 11"/>
        <xdr:cNvGraphicFramePr/>
      </xdr:nvGraphicFramePr>
      <xdr:xfrm>
        <a:off x="28575" y="38671500"/>
        <a:ext cx="162115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sistema_financiero\Sandra\01-estados%20a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Lucero\Bases\ESTADOS%2080-2002\PIB%20estatal%201980-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Aflores\MAYO\Estados_2007\PIB%20POR%20ENTIDAD%20FEDERAT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"/>
      <sheetName val="bajacalifornia"/>
      <sheetName val="bajacaliforniasur"/>
      <sheetName val="campeche"/>
      <sheetName val="coahuila"/>
      <sheetName val="colima"/>
      <sheetName val="chiapas"/>
      <sheetName val="chihuahua"/>
      <sheetName val="d.f."/>
      <sheetName val="durango"/>
      <sheetName val="guanajuato"/>
      <sheetName val="guerrero"/>
      <sheetName val="hidalgo"/>
      <sheetName val="jalisc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PI"/>
      <sheetName val="PIB EST"/>
    </sheetNames>
    <sheetDataSet>
      <sheetData sheetId="1">
        <row r="20">
          <cell r="A20" t="str">
            <v>Hidalgo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oja1"/>
    </sheetNames>
    <sheetDataSet>
      <sheetData sheetId="1">
        <row r="24">
          <cell r="B24">
            <v>17616294</v>
          </cell>
          <cell r="C24">
            <v>19168483</v>
          </cell>
          <cell r="D24">
            <v>22330815</v>
          </cell>
          <cell r="E24">
            <v>31433216</v>
          </cell>
          <cell r="F24">
            <v>38715598</v>
          </cell>
          <cell r="G24">
            <v>48510152</v>
          </cell>
          <cell r="H24">
            <v>57125722</v>
          </cell>
          <cell r="I24">
            <v>64968610</v>
          </cell>
          <cell r="J24">
            <v>68438674</v>
          </cell>
          <cell r="K24">
            <v>74280093</v>
          </cell>
          <cell r="L24">
            <v>80315851</v>
          </cell>
          <cell r="M24">
            <v>90767962</v>
          </cell>
          <cell r="N24">
            <v>97523455</v>
          </cell>
          <cell r="O24">
            <v>105603627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05"/>
  <sheetViews>
    <sheetView tabSelected="1" workbookViewId="0" topLeftCell="X207">
      <selection activeCell="AC63" sqref="AC63"/>
    </sheetView>
  </sheetViews>
  <sheetFormatPr defaultColWidth="11.421875" defaultRowHeight="19.5" customHeight="1"/>
  <cols>
    <col min="1" max="1" width="44.28125" style="1" customWidth="1"/>
    <col min="2" max="29" width="13.57421875" style="1" customWidth="1"/>
    <col min="30" max="16384" width="9.8515625" style="1" customWidth="1"/>
  </cols>
  <sheetData>
    <row r="1" ht="15" customHeight="1"/>
    <row r="2" spans="1:29" ht="15" customHeight="1">
      <c r="A2" s="48" t="s">
        <v>36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:29" ht="15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spans="1:29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AB4" s="3"/>
      <c r="AC4" s="3"/>
    </row>
    <row r="5" spans="1:29" ht="15" customHeight="1">
      <c r="A5" s="4" t="s">
        <v>1</v>
      </c>
      <c r="B5" s="5">
        <v>1980</v>
      </c>
      <c r="C5" s="5">
        <v>1981</v>
      </c>
      <c r="D5" s="5">
        <v>1982</v>
      </c>
      <c r="E5" s="5">
        <v>1983</v>
      </c>
      <c r="F5" s="5">
        <v>1984</v>
      </c>
      <c r="G5" s="5">
        <v>1985</v>
      </c>
      <c r="H5" s="5">
        <v>1986</v>
      </c>
      <c r="I5" s="5">
        <v>1987</v>
      </c>
      <c r="J5" s="5">
        <v>1988</v>
      </c>
      <c r="K5" s="5">
        <v>1989</v>
      </c>
      <c r="L5" s="5">
        <v>1990</v>
      </c>
      <c r="M5" s="5">
        <v>1991</v>
      </c>
      <c r="N5" s="5">
        <v>1992</v>
      </c>
      <c r="O5" s="5">
        <v>1993</v>
      </c>
      <c r="P5" s="5">
        <v>1994</v>
      </c>
      <c r="Q5" s="5">
        <v>1995</v>
      </c>
      <c r="R5" s="5">
        <v>1996</v>
      </c>
      <c r="S5" s="5">
        <v>1997</v>
      </c>
      <c r="T5" s="6">
        <v>1998</v>
      </c>
      <c r="U5" s="6">
        <v>1999</v>
      </c>
      <c r="V5" s="6">
        <v>2000</v>
      </c>
      <c r="W5" s="6">
        <v>2001</v>
      </c>
      <c r="X5" s="6">
        <v>2002</v>
      </c>
      <c r="Y5" s="5">
        <v>2003</v>
      </c>
      <c r="Z5" s="5">
        <v>2004</v>
      </c>
      <c r="AA5" s="5">
        <v>2005</v>
      </c>
      <c r="AB5" s="5">
        <v>2006</v>
      </c>
      <c r="AC5" s="5">
        <v>2007</v>
      </c>
    </row>
    <row r="6" spans="1:27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7"/>
      <c r="Y6" s="7"/>
      <c r="Z6" s="7"/>
      <c r="AA6" s="7"/>
    </row>
    <row r="7" spans="1:30" ht="15" customHeight="1">
      <c r="A7" s="8" t="s">
        <v>18</v>
      </c>
      <c r="B7" s="9">
        <f>SUM(B8:B18)</f>
        <v>1457</v>
      </c>
      <c r="C7" s="9">
        <f aca="true" t="shared" si="0" ref="C7:W7">SUM(C8:C18)</f>
        <v>2084</v>
      </c>
      <c r="D7" s="9">
        <f t="shared" si="0"/>
        <v>3004</v>
      </c>
      <c r="E7" s="9">
        <f t="shared" si="0"/>
        <v>6899</v>
      </c>
      <c r="F7" s="9">
        <f t="shared" si="0"/>
        <v>12070</v>
      </c>
      <c r="G7" s="9">
        <f t="shared" si="0"/>
        <v>23247</v>
      </c>
      <c r="H7" s="9">
        <f t="shared" si="0"/>
        <v>32253</v>
      </c>
      <c r="I7" s="9">
        <f t="shared" si="0"/>
        <v>169703</v>
      </c>
      <c r="J7" s="9">
        <f t="shared" si="0"/>
        <v>200181</v>
      </c>
      <c r="K7" s="9">
        <f t="shared" si="0"/>
        <v>234829.69999999998</v>
      </c>
      <c r="L7" s="9">
        <f t="shared" si="0"/>
        <v>319722.94000000006</v>
      </c>
      <c r="M7" s="9">
        <f t="shared" si="0"/>
        <v>478990.80000000005</v>
      </c>
      <c r="N7" s="9">
        <f t="shared" si="0"/>
        <v>738638.76</v>
      </c>
      <c r="O7" s="9">
        <f t="shared" si="0"/>
        <v>1404033.5999999999</v>
      </c>
      <c r="P7" s="9">
        <f t="shared" si="0"/>
        <v>1781311.42</v>
      </c>
      <c r="Q7" s="9">
        <f t="shared" si="0"/>
        <v>2309220.0659999996</v>
      </c>
      <c r="R7" s="9">
        <f t="shared" si="0"/>
        <v>3137609.139</v>
      </c>
      <c r="S7" s="9">
        <f t="shared" si="0"/>
        <v>4334029.358</v>
      </c>
      <c r="T7" s="9">
        <f t="shared" si="0"/>
        <v>6585253.614</v>
      </c>
      <c r="U7" s="9">
        <f t="shared" si="0"/>
        <v>7633625.631000001</v>
      </c>
      <c r="V7" s="9">
        <f t="shared" si="0"/>
        <v>9323557.928</v>
      </c>
      <c r="W7" s="9">
        <f t="shared" si="0"/>
        <v>11197420</v>
      </c>
      <c r="X7" s="10">
        <f>SUM(X8:X16)</f>
        <v>11479335.178</v>
      </c>
      <c r="Y7" s="10">
        <f>SUM(Y8:Y17)</f>
        <v>14431869.194000002</v>
      </c>
      <c r="Z7" s="10">
        <f>SUM(Z8:Z17)</f>
        <v>14663805.778</v>
      </c>
      <c r="AA7" s="10">
        <f>SUM(AA8:AA17)</f>
        <v>17805678.123</v>
      </c>
      <c r="AB7" s="10">
        <f>SUM(AB8:AB18)</f>
        <v>18725082.3</v>
      </c>
      <c r="AC7" s="10">
        <f>SUM(AC8:AC18)</f>
        <v>23673977</v>
      </c>
      <c r="AD7" s="3"/>
    </row>
    <row r="8" spans="1:30" ht="15" customHeight="1">
      <c r="A8" s="11" t="s">
        <v>4</v>
      </c>
      <c r="B8" s="12">
        <v>103</v>
      </c>
      <c r="C8" s="12">
        <v>90</v>
      </c>
      <c r="D8" s="12">
        <v>153</v>
      </c>
      <c r="E8" s="12">
        <v>265</v>
      </c>
      <c r="F8" s="12">
        <v>56</v>
      </c>
      <c r="G8" s="12">
        <v>49</v>
      </c>
      <c r="H8" s="12">
        <v>368</v>
      </c>
      <c r="I8" s="12">
        <v>476</v>
      </c>
      <c r="J8" s="12">
        <v>898</v>
      </c>
      <c r="K8" s="13">
        <v>4309.3</v>
      </c>
      <c r="L8" s="13">
        <v>7204.4</v>
      </c>
      <c r="M8" s="13">
        <v>12577.4</v>
      </c>
      <c r="N8" s="13">
        <v>16753.45</v>
      </c>
      <c r="O8" s="13">
        <v>18934.45</v>
      </c>
      <c r="P8" s="13">
        <v>25289.1</v>
      </c>
      <c r="Q8" s="13">
        <v>27910.134</v>
      </c>
      <c r="R8" s="13">
        <v>43917.318</v>
      </c>
      <c r="S8" s="13">
        <v>51742.315</v>
      </c>
      <c r="T8" s="13">
        <v>80418.469</v>
      </c>
      <c r="U8" s="13">
        <v>79824.704</v>
      </c>
      <c r="V8" s="13">
        <v>104565.328</v>
      </c>
      <c r="W8" s="13">
        <v>120072.43</v>
      </c>
      <c r="X8" s="14">
        <v>125835.262</v>
      </c>
      <c r="Y8" s="14">
        <v>215417.924</v>
      </c>
      <c r="Z8" s="14">
        <v>257131.755</v>
      </c>
      <c r="AA8" s="14">
        <v>284509.502</v>
      </c>
      <c r="AB8" s="15">
        <v>367142.7</v>
      </c>
      <c r="AC8" s="3">
        <v>392703.9</v>
      </c>
      <c r="AD8" s="3"/>
    </row>
    <row r="9" spans="1:30" ht="15" customHeight="1">
      <c r="A9" s="11" t="s">
        <v>5</v>
      </c>
      <c r="B9" s="12">
        <v>96</v>
      </c>
      <c r="C9" s="12">
        <v>78</v>
      </c>
      <c r="D9" s="12">
        <v>231</v>
      </c>
      <c r="E9" s="12">
        <v>123</v>
      </c>
      <c r="F9" s="12">
        <v>532</v>
      </c>
      <c r="G9" s="12">
        <v>318</v>
      </c>
      <c r="H9" s="12">
        <v>1048</v>
      </c>
      <c r="I9" s="12">
        <v>1801</v>
      </c>
      <c r="J9" s="12">
        <v>2741</v>
      </c>
      <c r="K9" s="13">
        <v>3858.3</v>
      </c>
      <c r="L9" s="13">
        <v>6704.4</v>
      </c>
      <c r="M9" s="13">
        <v>8508.4</v>
      </c>
      <c r="N9" s="13">
        <v>16373.45</v>
      </c>
      <c r="O9" s="13">
        <v>20000.45</v>
      </c>
      <c r="P9" s="13">
        <v>26534.6</v>
      </c>
      <c r="Q9" s="13">
        <v>22190.372</v>
      </c>
      <c r="R9" s="13">
        <v>25705.87</v>
      </c>
      <c r="S9" s="13">
        <v>33016.247</v>
      </c>
      <c r="T9" s="13">
        <v>52426.139</v>
      </c>
      <c r="U9" s="13">
        <v>38388.135</v>
      </c>
      <c r="V9" s="13">
        <v>48466.5</v>
      </c>
      <c r="W9" s="13">
        <v>99646.879</v>
      </c>
      <c r="X9" s="14">
        <v>85487.85</v>
      </c>
      <c r="Y9" s="14">
        <v>383149.091</v>
      </c>
      <c r="Z9" s="14">
        <v>468994.862</v>
      </c>
      <c r="AA9" s="14">
        <v>644331.658</v>
      </c>
      <c r="AB9" s="15">
        <v>703569.6</v>
      </c>
      <c r="AC9" s="3">
        <v>857598.9</v>
      </c>
      <c r="AD9" s="3"/>
    </row>
    <row r="10" spans="1:30" ht="15" customHeight="1">
      <c r="A10" s="11" t="s">
        <v>6</v>
      </c>
      <c r="B10" s="12">
        <v>4</v>
      </c>
      <c r="C10" s="12">
        <v>10</v>
      </c>
      <c r="D10" s="12">
        <v>53</v>
      </c>
      <c r="E10" s="12">
        <v>282</v>
      </c>
      <c r="F10" s="12">
        <v>383</v>
      </c>
      <c r="G10" s="12">
        <v>226</v>
      </c>
      <c r="H10" s="12">
        <v>1575</v>
      </c>
      <c r="I10" s="12">
        <v>10576</v>
      </c>
      <c r="J10" s="12">
        <v>27694</v>
      </c>
      <c r="K10" s="13">
        <v>34749.2</v>
      </c>
      <c r="L10" s="13">
        <v>10096.94</v>
      </c>
      <c r="M10" s="13">
        <v>33467.4</v>
      </c>
      <c r="N10" s="13">
        <v>31286.45</v>
      </c>
      <c r="O10" s="13">
        <v>17533.45</v>
      </c>
      <c r="P10" s="13">
        <v>12776.4</v>
      </c>
      <c r="Q10" s="13">
        <v>87161.447</v>
      </c>
      <c r="R10" s="13">
        <v>76666.974</v>
      </c>
      <c r="S10" s="13">
        <v>52864.858</v>
      </c>
      <c r="T10" s="13">
        <v>109344.822</v>
      </c>
      <c r="U10" s="13">
        <v>91420.367</v>
      </c>
      <c r="V10" s="13">
        <v>42247.8</v>
      </c>
      <c r="W10" s="13">
        <v>19146.047</v>
      </c>
      <c r="X10" s="14">
        <v>3843.201</v>
      </c>
      <c r="Y10" s="14">
        <v>7425.714</v>
      </c>
      <c r="Z10" s="14">
        <v>18723.622</v>
      </c>
      <c r="AA10" s="14">
        <v>71619.33</v>
      </c>
      <c r="AB10" s="15">
        <v>68041.8</v>
      </c>
      <c r="AC10" s="3">
        <v>70864.9</v>
      </c>
      <c r="AD10" s="3"/>
    </row>
    <row r="11" spans="1:30" ht="15" customHeight="1">
      <c r="A11" s="11" t="s">
        <v>7</v>
      </c>
      <c r="B11" s="12">
        <v>924</v>
      </c>
      <c r="C11" s="12">
        <v>393</v>
      </c>
      <c r="D11" s="12">
        <v>97</v>
      </c>
      <c r="E11" s="12">
        <v>293</v>
      </c>
      <c r="F11" s="12">
        <v>234</v>
      </c>
      <c r="G11" s="12">
        <v>290</v>
      </c>
      <c r="H11" s="12">
        <v>3005</v>
      </c>
      <c r="I11" s="12">
        <v>88295</v>
      </c>
      <c r="J11" s="12">
        <v>620</v>
      </c>
      <c r="K11" s="13">
        <v>826.3</v>
      </c>
      <c r="L11" s="13">
        <v>2043.4</v>
      </c>
      <c r="M11" s="13">
        <v>2658.4</v>
      </c>
      <c r="N11" s="13">
        <v>3690.45</v>
      </c>
      <c r="O11" s="13">
        <v>642566.45</v>
      </c>
      <c r="P11" s="13">
        <v>6158.04</v>
      </c>
      <c r="Q11" s="13">
        <v>5637.735</v>
      </c>
      <c r="R11" s="13">
        <v>13424.691</v>
      </c>
      <c r="S11" s="13">
        <v>10143.784</v>
      </c>
      <c r="T11" s="13">
        <v>13851.865</v>
      </c>
      <c r="U11" s="13">
        <v>8313.577</v>
      </c>
      <c r="V11" s="13">
        <v>18688.6</v>
      </c>
      <c r="W11" s="13">
        <v>13514.392</v>
      </c>
      <c r="X11" s="14">
        <v>9764.028</v>
      </c>
      <c r="Y11" s="14">
        <v>10841.427</v>
      </c>
      <c r="Z11" s="14">
        <v>11912.552</v>
      </c>
      <c r="AA11" s="14">
        <v>11464.2</v>
      </c>
      <c r="AB11" s="15">
        <v>98992</v>
      </c>
      <c r="AC11" s="3">
        <v>26384.5</v>
      </c>
      <c r="AD11" s="3"/>
    </row>
    <row r="12" spans="1:30" ht="15" customHeight="1">
      <c r="A12" s="11" t="s">
        <v>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4"/>
      <c r="Y12" s="14"/>
      <c r="Z12" s="14"/>
      <c r="AA12" s="14"/>
      <c r="AB12" s="3"/>
      <c r="AC12" s="3"/>
      <c r="AD12" s="3"/>
    </row>
    <row r="13" spans="1:30" ht="15" customHeight="1">
      <c r="A13" s="11" t="s">
        <v>15</v>
      </c>
      <c r="B13" s="12">
        <v>57</v>
      </c>
      <c r="C13" s="12">
        <v>1322</v>
      </c>
      <c r="D13" s="12">
        <v>1855</v>
      </c>
      <c r="E13" s="12">
        <v>4568</v>
      </c>
      <c r="F13" s="12">
        <v>10577</v>
      </c>
      <c r="G13" s="12">
        <v>16664</v>
      </c>
      <c r="H13" s="12">
        <v>25289</v>
      </c>
      <c r="I13" s="12">
        <v>67749</v>
      </c>
      <c r="J13" s="12">
        <v>147454</v>
      </c>
      <c r="K13" s="13">
        <v>177083.3</v>
      </c>
      <c r="L13" s="13">
        <v>293095.4</v>
      </c>
      <c r="M13" s="13">
        <v>369238.4</v>
      </c>
      <c r="N13" s="13">
        <v>495654.49</v>
      </c>
      <c r="O13" s="13">
        <v>568559.45</v>
      </c>
      <c r="P13" s="13">
        <v>1649728.642</v>
      </c>
      <c r="Q13" s="13">
        <v>2029847.785</v>
      </c>
      <c r="R13" s="13">
        <v>2699141.2</v>
      </c>
      <c r="S13" s="13">
        <v>1601877.357</v>
      </c>
      <c r="T13" s="13">
        <v>2010623.48</v>
      </c>
      <c r="U13" s="13">
        <v>2598007.116</v>
      </c>
      <c r="V13" s="16">
        <v>3301453.2</v>
      </c>
      <c r="W13" s="16">
        <v>3628178.065</v>
      </c>
      <c r="X13" s="14">
        <v>3760952.361</v>
      </c>
      <c r="Y13" s="14">
        <v>4362213.471</v>
      </c>
      <c r="Z13" s="14">
        <v>4649409.057</v>
      </c>
      <c r="AA13" s="14">
        <v>5166259.179</v>
      </c>
      <c r="AB13" s="15">
        <v>6042763.2</v>
      </c>
      <c r="AC13" s="3">
        <v>6174497.6</v>
      </c>
      <c r="AD13" s="3"/>
    </row>
    <row r="14" spans="1:30" ht="15" customHeight="1">
      <c r="A14" s="11" t="s">
        <v>33</v>
      </c>
      <c r="B14" s="12">
        <v>173</v>
      </c>
      <c r="C14" s="12"/>
      <c r="D14" s="12">
        <v>266</v>
      </c>
      <c r="E14" s="12"/>
      <c r="F14" s="12"/>
      <c r="G14" s="12"/>
      <c r="H14" s="12"/>
      <c r="I14" s="12"/>
      <c r="J14" s="12"/>
      <c r="K14" s="12"/>
      <c r="L14" s="12"/>
      <c r="M14" s="13">
        <v>301.4</v>
      </c>
      <c r="N14" s="13">
        <v>507.49</v>
      </c>
      <c r="O14" s="13">
        <v>5226.45</v>
      </c>
      <c r="P14" s="13">
        <v>2803.118</v>
      </c>
      <c r="Q14" s="13">
        <v>232.911</v>
      </c>
      <c r="R14" s="13">
        <v>862.05</v>
      </c>
      <c r="S14" s="13">
        <v>1134.376</v>
      </c>
      <c r="T14" s="12"/>
      <c r="U14" s="12"/>
      <c r="V14" s="16">
        <v>120000</v>
      </c>
      <c r="W14" s="16">
        <v>350000.342</v>
      </c>
      <c r="X14" s="14">
        <v>449000</v>
      </c>
      <c r="Y14" s="14">
        <v>1200000</v>
      </c>
      <c r="Z14" s="14">
        <v>70000</v>
      </c>
      <c r="AA14" s="14">
        <v>1250000</v>
      </c>
      <c r="AB14" s="3">
        <v>0</v>
      </c>
      <c r="AC14" s="3">
        <v>2450000</v>
      </c>
      <c r="AD14" s="3"/>
    </row>
    <row r="15" spans="1:30" ht="15" customHeight="1">
      <c r="A15" s="11" t="s">
        <v>10</v>
      </c>
      <c r="B15" s="12">
        <v>68</v>
      </c>
      <c r="C15" s="12"/>
      <c r="D15" s="12">
        <v>257</v>
      </c>
      <c r="E15" s="12"/>
      <c r="F15" s="12"/>
      <c r="G15" s="12"/>
      <c r="H15" s="12"/>
      <c r="I15" s="12"/>
      <c r="J15" s="12"/>
      <c r="K15" s="13">
        <v>14003.3</v>
      </c>
      <c r="L15" s="13">
        <v>578.4</v>
      </c>
      <c r="M15" s="12"/>
      <c r="N15" s="13">
        <v>111111.49</v>
      </c>
      <c r="O15" s="13">
        <v>85558.45</v>
      </c>
      <c r="P15" s="13">
        <v>52668.218</v>
      </c>
      <c r="Q15" s="13">
        <v>89501.218</v>
      </c>
      <c r="R15" s="12"/>
      <c r="S15" s="12"/>
      <c r="T15" s="12"/>
      <c r="U15" s="12"/>
      <c r="V15" s="17"/>
      <c r="W15" s="17"/>
      <c r="X15" s="14"/>
      <c r="Y15" s="14"/>
      <c r="Z15" s="14"/>
      <c r="AA15" s="14"/>
      <c r="AB15" s="3"/>
      <c r="AC15" s="3"/>
      <c r="AD15" s="3"/>
    </row>
    <row r="16" spans="1:30" ht="15" customHeight="1">
      <c r="A16" s="11" t="s">
        <v>23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>
        <v>0</v>
      </c>
      <c r="N16" s="12"/>
      <c r="O16" s="12"/>
      <c r="P16" s="12"/>
      <c r="Q16" s="12"/>
      <c r="R16" s="13">
        <v>162061.349</v>
      </c>
      <c r="S16" s="13">
        <v>2359582.326</v>
      </c>
      <c r="T16" s="13">
        <v>3779188.677</v>
      </c>
      <c r="U16" s="13">
        <v>4813284.297</v>
      </c>
      <c r="V16" s="16">
        <v>5688136.5</v>
      </c>
      <c r="W16" s="16">
        <v>6966861.845</v>
      </c>
      <c r="X16" s="14">
        <v>7044452.476</v>
      </c>
      <c r="Y16" s="14">
        <v>8247941.734</v>
      </c>
      <c r="Z16" s="14">
        <v>9108466.388</v>
      </c>
      <c r="AA16" s="14">
        <v>10275452.158</v>
      </c>
      <c r="AB16" s="15">
        <v>11413221.3</v>
      </c>
      <c r="AC16" s="3">
        <v>13536410</v>
      </c>
      <c r="AD16" s="3"/>
    </row>
    <row r="17" spans="1:30" ht="15" customHeight="1">
      <c r="A17" s="11" t="s">
        <v>12</v>
      </c>
      <c r="B17" s="12"/>
      <c r="C17" s="12">
        <v>49</v>
      </c>
      <c r="D17" s="12"/>
      <c r="E17" s="12">
        <v>1006</v>
      </c>
      <c r="F17" s="12">
        <v>288</v>
      </c>
      <c r="G17" s="12"/>
      <c r="H17" s="12"/>
      <c r="I17" s="12"/>
      <c r="J17" s="12">
        <v>846</v>
      </c>
      <c r="K17" s="12"/>
      <c r="L17" s="12"/>
      <c r="M17" s="12">
        <v>0</v>
      </c>
      <c r="N17" s="12"/>
      <c r="O17" s="12"/>
      <c r="P17" s="12"/>
      <c r="Q17" s="12"/>
      <c r="R17" s="12"/>
      <c r="S17" s="12"/>
      <c r="T17" s="13">
        <v>198927.138</v>
      </c>
      <c r="U17" s="13">
        <v>2782.115</v>
      </c>
      <c r="V17" s="17"/>
      <c r="W17" s="17"/>
      <c r="X17" s="14"/>
      <c r="Y17" s="14">
        <v>4879.833</v>
      </c>
      <c r="Z17" s="14">
        <v>79167.542</v>
      </c>
      <c r="AA17" s="14">
        <v>102042.096</v>
      </c>
      <c r="AB17" s="3"/>
      <c r="AC17" s="3">
        <v>98850</v>
      </c>
      <c r="AD17" s="3"/>
    </row>
    <row r="18" spans="1:30" ht="15" customHeight="1">
      <c r="A18" s="11" t="s">
        <v>13</v>
      </c>
      <c r="B18" s="12">
        <v>32</v>
      </c>
      <c r="C18" s="12">
        <v>142</v>
      </c>
      <c r="D18" s="12">
        <v>92</v>
      </c>
      <c r="E18" s="12">
        <v>362</v>
      </c>
      <c r="F18" s="12"/>
      <c r="G18" s="12">
        <v>5700</v>
      </c>
      <c r="H18" s="12">
        <v>968</v>
      </c>
      <c r="I18" s="12">
        <v>806</v>
      </c>
      <c r="J18" s="12">
        <v>19928</v>
      </c>
      <c r="K18" s="12"/>
      <c r="L18" s="12"/>
      <c r="M18" s="13">
        <v>52239.4</v>
      </c>
      <c r="N18" s="13">
        <v>63261.49</v>
      </c>
      <c r="O18" s="13">
        <v>45654.45</v>
      </c>
      <c r="P18" s="13">
        <v>5353.302</v>
      </c>
      <c r="Q18" s="13">
        <v>46738.464</v>
      </c>
      <c r="R18" s="13">
        <v>115829.687</v>
      </c>
      <c r="S18" s="13">
        <v>223668.095</v>
      </c>
      <c r="T18" s="13">
        <v>340473.024</v>
      </c>
      <c r="U18" s="13">
        <v>1605.32</v>
      </c>
      <c r="V18" s="17"/>
      <c r="W18" s="17"/>
      <c r="X18" s="14"/>
      <c r="Y18" s="14"/>
      <c r="Z18" s="14"/>
      <c r="AA18" s="14"/>
      <c r="AB18" s="15">
        <v>31351.7</v>
      </c>
      <c r="AC18" s="3">
        <v>66667.2</v>
      </c>
      <c r="AD18" s="3"/>
    </row>
    <row r="19" spans="1:30" ht="15" customHeight="1">
      <c r="A19" s="18"/>
      <c r="B19" s="12"/>
      <c r="C19" s="12"/>
      <c r="D19" s="12"/>
      <c r="E19" s="12"/>
      <c r="F19" s="12"/>
      <c r="G19" s="12"/>
      <c r="H19" s="12"/>
      <c r="I19" s="12"/>
      <c r="J19" s="12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9"/>
      <c r="Y19" s="19"/>
      <c r="Z19" s="19"/>
      <c r="AA19" s="19"/>
      <c r="AB19" s="3"/>
      <c r="AC19" s="3"/>
      <c r="AD19" s="3"/>
    </row>
    <row r="20" spans="1:30" ht="15" customHeight="1">
      <c r="A20" s="8" t="s">
        <v>19</v>
      </c>
      <c r="B20" s="9">
        <f>SUM(B21:B35)</f>
        <v>1457</v>
      </c>
      <c r="C20" s="9">
        <f aca="true" t="shared" si="1" ref="C20:W20">SUM(C21:C35)</f>
        <v>2084</v>
      </c>
      <c r="D20" s="9">
        <f t="shared" si="1"/>
        <v>3004</v>
      </c>
      <c r="E20" s="9">
        <f t="shared" si="1"/>
        <v>6899</v>
      </c>
      <c r="F20" s="9">
        <f t="shared" si="1"/>
        <v>12070</v>
      </c>
      <c r="G20" s="9">
        <f t="shared" si="1"/>
        <v>23247</v>
      </c>
      <c r="H20" s="9">
        <f t="shared" si="1"/>
        <v>32253</v>
      </c>
      <c r="I20" s="9">
        <f t="shared" si="1"/>
        <v>169703</v>
      </c>
      <c r="J20" s="9">
        <f t="shared" si="1"/>
        <v>200181</v>
      </c>
      <c r="K20" s="9">
        <f t="shared" si="1"/>
        <v>234829.6</v>
      </c>
      <c r="L20" s="9">
        <f t="shared" si="1"/>
        <v>319722.95</v>
      </c>
      <c r="M20" s="9">
        <f t="shared" si="1"/>
        <v>478990.8</v>
      </c>
      <c r="N20" s="9">
        <f t="shared" si="1"/>
        <v>738638.94</v>
      </c>
      <c r="O20" s="9">
        <f t="shared" si="1"/>
        <v>1404033.4999999998</v>
      </c>
      <c r="P20" s="9">
        <f t="shared" si="1"/>
        <v>1781311.2999999998</v>
      </c>
      <c r="Q20" s="9">
        <f t="shared" si="1"/>
        <v>2309220.066</v>
      </c>
      <c r="R20" s="9">
        <f t="shared" si="1"/>
        <v>3137609.139</v>
      </c>
      <c r="S20" s="9">
        <f t="shared" si="1"/>
        <v>4334029.358</v>
      </c>
      <c r="T20" s="9">
        <f t="shared" si="1"/>
        <v>6585253.614</v>
      </c>
      <c r="U20" s="9">
        <f t="shared" si="1"/>
        <v>7633625.631</v>
      </c>
      <c r="V20" s="9">
        <f t="shared" si="1"/>
        <v>9323558.054</v>
      </c>
      <c r="W20" s="9">
        <f t="shared" si="1"/>
        <v>11197420</v>
      </c>
      <c r="X20" s="10">
        <f>X21+X25+X28+X31+X35</f>
        <v>11479335.178</v>
      </c>
      <c r="Y20" s="10">
        <f>Y21+Y25+Y28+Y31+Y35</f>
        <v>14431869.194</v>
      </c>
      <c r="Z20" s="10">
        <f>Z21+Z25+Z28+Z31+Z35</f>
        <v>14663805.777999999</v>
      </c>
      <c r="AA20" s="10">
        <f>AA21+AA25+AA28+AA31+AA32+AA35</f>
        <v>17805678.123</v>
      </c>
      <c r="AB20" s="10">
        <f>AB21+AB25+AB28+AB31+AB32+AB35</f>
        <v>18725082.3</v>
      </c>
      <c r="AC20" s="10">
        <f>AC21+AC25+AC28+AC31+AC32+AC35</f>
        <v>23673977</v>
      </c>
      <c r="AD20" s="3"/>
    </row>
    <row r="21" spans="1:30" ht="15" customHeight="1">
      <c r="A21" s="18" t="s">
        <v>27</v>
      </c>
      <c r="B21" s="12">
        <v>448</v>
      </c>
      <c r="C21" s="12">
        <v>891</v>
      </c>
      <c r="D21" s="12">
        <v>1709</v>
      </c>
      <c r="E21" s="12">
        <v>2219</v>
      </c>
      <c r="F21" s="12">
        <v>3964</v>
      </c>
      <c r="G21" s="12">
        <v>11678</v>
      </c>
      <c r="H21" s="12">
        <v>12115</v>
      </c>
      <c r="I21" s="12">
        <v>73945</v>
      </c>
      <c r="J21" s="12">
        <v>60361</v>
      </c>
      <c r="K21" s="13">
        <v>65420.1</v>
      </c>
      <c r="L21" s="13">
        <v>85977.49</v>
      </c>
      <c r="M21" s="13">
        <v>154846.2</v>
      </c>
      <c r="N21" s="13">
        <v>190482.49</v>
      </c>
      <c r="O21" s="13">
        <v>227076.45</v>
      </c>
      <c r="P21" s="13">
        <v>247557.8</v>
      </c>
      <c r="Q21" s="13">
        <v>314041.317</v>
      </c>
      <c r="R21" s="13">
        <v>424256.355</v>
      </c>
      <c r="S21" s="13">
        <v>645758.206</v>
      </c>
      <c r="T21" s="12">
        <v>673158.492</v>
      </c>
      <c r="U21" s="12">
        <v>624512.059</v>
      </c>
      <c r="V21" s="12">
        <v>812194.9309999999</v>
      </c>
      <c r="W21" s="12">
        <v>913512</v>
      </c>
      <c r="X21" s="14">
        <f aca="true" t="shared" si="2" ref="X21:AC21">SUM(X22:X24)</f>
        <v>644725</v>
      </c>
      <c r="Y21" s="14">
        <f t="shared" si="2"/>
        <v>993567.8839999998</v>
      </c>
      <c r="Z21" s="14">
        <f t="shared" si="2"/>
        <v>1043137.155</v>
      </c>
      <c r="AA21" s="14">
        <f t="shared" si="2"/>
        <v>1029993.8929999999</v>
      </c>
      <c r="AB21" s="14">
        <f t="shared" si="2"/>
        <v>1056453.8</v>
      </c>
      <c r="AC21" s="14">
        <f t="shared" si="2"/>
        <v>1188179</v>
      </c>
      <c r="AD21" s="3"/>
    </row>
    <row r="22" spans="1:30" ht="15" customHeight="1">
      <c r="A22" s="20" t="s">
        <v>24</v>
      </c>
      <c r="B22" s="12"/>
      <c r="C22" s="12"/>
      <c r="D22" s="12"/>
      <c r="E22" s="12"/>
      <c r="F22" s="12"/>
      <c r="G22" s="12"/>
      <c r="H22" s="12"/>
      <c r="I22" s="12"/>
      <c r="J22" s="12"/>
      <c r="K22" s="13"/>
      <c r="L22" s="13"/>
      <c r="M22" s="13"/>
      <c r="N22" s="13"/>
      <c r="O22" s="13"/>
      <c r="P22" s="13"/>
      <c r="Q22" s="13"/>
      <c r="R22" s="13"/>
      <c r="S22" s="13"/>
      <c r="T22" s="12"/>
      <c r="U22" s="12"/>
      <c r="V22" s="12"/>
      <c r="W22" s="12"/>
      <c r="X22" s="14">
        <v>441960</v>
      </c>
      <c r="Y22" s="14">
        <v>694183.612</v>
      </c>
      <c r="Z22" s="14">
        <v>739258.437</v>
      </c>
      <c r="AA22" s="14">
        <v>786208.24</v>
      </c>
      <c r="AB22" s="15">
        <v>789886.3</v>
      </c>
      <c r="AC22" s="3">
        <v>899629.7</v>
      </c>
      <c r="AD22" s="3"/>
    </row>
    <row r="23" spans="1:30" ht="15" customHeight="1">
      <c r="A23" s="20" t="s">
        <v>25</v>
      </c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3"/>
      <c r="N23" s="13"/>
      <c r="O23" s="13"/>
      <c r="P23" s="13"/>
      <c r="Q23" s="13"/>
      <c r="R23" s="13"/>
      <c r="S23" s="13"/>
      <c r="T23" s="12"/>
      <c r="U23" s="12"/>
      <c r="V23" s="12"/>
      <c r="W23" s="12"/>
      <c r="X23" s="14">
        <v>28948</v>
      </c>
      <c r="Y23" s="14">
        <v>88980.173</v>
      </c>
      <c r="Z23" s="14">
        <v>91917.361</v>
      </c>
      <c r="AA23" s="14">
        <v>66453.267</v>
      </c>
      <c r="AB23" s="15">
        <v>73434.7</v>
      </c>
      <c r="AC23" s="3">
        <v>79980.4</v>
      </c>
      <c r="AD23" s="3"/>
    </row>
    <row r="24" spans="1:30" ht="15" customHeight="1">
      <c r="A24" s="20" t="s">
        <v>26</v>
      </c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3"/>
      <c r="M24" s="13"/>
      <c r="N24" s="13"/>
      <c r="O24" s="13"/>
      <c r="P24" s="13"/>
      <c r="Q24" s="13"/>
      <c r="R24" s="13"/>
      <c r="S24" s="13"/>
      <c r="T24" s="12"/>
      <c r="U24" s="12"/>
      <c r="V24" s="12"/>
      <c r="W24" s="12"/>
      <c r="X24" s="14">
        <v>173817</v>
      </c>
      <c r="Y24" s="14">
        <v>210404.099</v>
      </c>
      <c r="Z24" s="14">
        <v>211961.357</v>
      </c>
      <c r="AA24" s="14">
        <v>177332.386</v>
      </c>
      <c r="AB24" s="15">
        <v>193132.8</v>
      </c>
      <c r="AC24" s="3">
        <v>208568.9</v>
      </c>
      <c r="AD24" s="3"/>
    </row>
    <row r="25" spans="1:30" ht="15" customHeight="1">
      <c r="A25" s="18" t="s">
        <v>16</v>
      </c>
      <c r="B25" s="12">
        <v>212</v>
      </c>
      <c r="C25" s="12">
        <v>277</v>
      </c>
      <c r="D25" s="12">
        <v>338</v>
      </c>
      <c r="E25" s="12">
        <v>861</v>
      </c>
      <c r="F25" s="12">
        <v>2009</v>
      </c>
      <c r="G25" s="12">
        <v>4524</v>
      </c>
      <c r="H25" s="12">
        <v>7262</v>
      </c>
      <c r="I25" s="12">
        <v>63075</v>
      </c>
      <c r="J25" s="12">
        <v>30118</v>
      </c>
      <c r="K25" s="13">
        <v>45284.1</v>
      </c>
      <c r="L25" s="13">
        <v>91297.49</v>
      </c>
      <c r="M25" s="13">
        <v>67696.2</v>
      </c>
      <c r="N25" s="13">
        <v>112249.49</v>
      </c>
      <c r="O25" s="13">
        <v>140149.45</v>
      </c>
      <c r="P25" s="13">
        <v>203254.6</v>
      </c>
      <c r="Q25" s="13">
        <v>253491.291</v>
      </c>
      <c r="R25" s="13">
        <v>375920.493</v>
      </c>
      <c r="S25" s="13">
        <v>495892.019</v>
      </c>
      <c r="T25" s="12">
        <v>514422.809</v>
      </c>
      <c r="U25" s="12">
        <v>879746.761</v>
      </c>
      <c r="V25" s="12">
        <v>1143639.819</v>
      </c>
      <c r="W25" s="12">
        <v>951417</v>
      </c>
      <c r="X25" s="14">
        <f>SUM(X26:X27)</f>
        <v>1174775</v>
      </c>
      <c r="Y25" s="14">
        <f>SUM(Y26:Y27)</f>
        <v>1777644.361</v>
      </c>
      <c r="Z25" s="14">
        <f>SUM(Z26:Z27)</f>
        <v>1576392.504</v>
      </c>
      <c r="AA25" s="14">
        <f>SUM(AA26:AA27)</f>
        <v>2535872.3159999996</v>
      </c>
      <c r="AB25" s="14">
        <f>(AB26+AB27)</f>
        <v>1350424.2999999998</v>
      </c>
      <c r="AC25" s="14">
        <f>(AC26+AC27)</f>
        <v>2582375.2</v>
      </c>
      <c r="AD25" s="3"/>
    </row>
    <row r="26" spans="1:30" ht="15" customHeight="1">
      <c r="A26" s="21" t="s">
        <v>31</v>
      </c>
      <c r="B26" s="12"/>
      <c r="C26" s="12"/>
      <c r="D26" s="12"/>
      <c r="E26" s="12"/>
      <c r="F26" s="12"/>
      <c r="G26" s="12"/>
      <c r="H26" s="12"/>
      <c r="I26" s="12"/>
      <c r="J26" s="12"/>
      <c r="K26" s="13"/>
      <c r="L26" s="13"/>
      <c r="M26" s="13"/>
      <c r="N26" s="13"/>
      <c r="O26" s="13"/>
      <c r="P26" s="13"/>
      <c r="Q26" s="13"/>
      <c r="R26" s="13"/>
      <c r="S26" s="13"/>
      <c r="T26" s="12"/>
      <c r="U26" s="12"/>
      <c r="V26" s="12"/>
      <c r="W26" s="12"/>
      <c r="X26" s="14">
        <v>7899</v>
      </c>
      <c r="Y26" s="14">
        <v>5229.384</v>
      </c>
      <c r="Z26" s="14">
        <v>11112.345</v>
      </c>
      <c r="AA26" s="14">
        <v>4289.195</v>
      </c>
      <c r="AB26" s="15">
        <v>2917.4</v>
      </c>
      <c r="AC26" s="3">
        <v>2901.1</v>
      </c>
      <c r="AD26" s="3"/>
    </row>
    <row r="27" spans="1:30" ht="15" customHeight="1">
      <c r="A27" s="21" t="s">
        <v>28</v>
      </c>
      <c r="B27" s="12"/>
      <c r="C27" s="12"/>
      <c r="D27" s="12"/>
      <c r="E27" s="12"/>
      <c r="F27" s="12"/>
      <c r="G27" s="12"/>
      <c r="H27" s="12"/>
      <c r="I27" s="12"/>
      <c r="J27" s="12"/>
      <c r="K27" s="13"/>
      <c r="L27" s="13"/>
      <c r="M27" s="13"/>
      <c r="N27" s="13"/>
      <c r="O27" s="13"/>
      <c r="P27" s="13"/>
      <c r="Q27" s="13"/>
      <c r="R27" s="13"/>
      <c r="S27" s="13"/>
      <c r="T27" s="12"/>
      <c r="U27" s="12"/>
      <c r="V27" s="12"/>
      <c r="W27" s="12"/>
      <c r="X27" s="14">
        <v>1166876</v>
      </c>
      <c r="Y27" s="14">
        <v>1772414.977</v>
      </c>
      <c r="Z27" s="14">
        <v>1565280.159</v>
      </c>
      <c r="AA27" s="14">
        <v>2531583.121</v>
      </c>
      <c r="AB27" s="15">
        <v>1347506.9</v>
      </c>
      <c r="AC27" s="3">
        <v>2579474.1</v>
      </c>
      <c r="AD27" s="3"/>
    </row>
    <row r="28" spans="1:30" ht="15" customHeight="1">
      <c r="A28" s="18" t="s">
        <v>17</v>
      </c>
      <c r="B28" s="12">
        <v>439</v>
      </c>
      <c r="C28" s="12">
        <v>663</v>
      </c>
      <c r="D28" s="12">
        <v>604</v>
      </c>
      <c r="E28" s="12">
        <v>3291</v>
      </c>
      <c r="F28" s="12">
        <v>3374</v>
      </c>
      <c r="G28" s="12">
        <v>5216</v>
      </c>
      <c r="H28" s="12">
        <v>8671</v>
      </c>
      <c r="I28" s="12">
        <v>19137</v>
      </c>
      <c r="J28" s="3">
        <v>56414</v>
      </c>
      <c r="K28" s="13">
        <v>68540.1</v>
      </c>
      <c r="L28" s="13">
        <v>109157.49</v>
      </c>
      <c r="M28" s="13">
        <v>117706.2</v>
      </c>
      <c r="N28" s="13">
        <v>207766.49</v>
      </c>
      <c r="O28" s="13">
        <v>865158.4</v>
      </c>
      <c r="P28" s="13">
        <v>1197891.4</v>
      </c>
      <c r="Q28" s="13">
        <v>1488029.746</v>
      </c>
      <c r="R28" s="13">
        <v>1955878.38</v>
      </c>
      <c r="S28" s="13">
        <v>2776820.898</v>
      </c>
      <c r="T28" s="12">
        <v>4340735.284</v>
      </c>
      <c r="U28" s="12">
        <v>6074244.768</v>
      </c>
      <c r="V28" s="12">
        <v>7270831.002</v>
      </c>
      <c r="W28" s="12">
        <v>9260129</v>
      </c>
      <c r="X28" s="14">
        <f aca="true" t="shared" si="3" ref="X28:AC28">SUM(X29:X30)</f>
        <v>9432268.178</v>
      </c>
      <c r="Y28" s="14">
        <f t="shared" si="3"/>
        <v>10848573.866</v>
      </c>
      <c r="Z28" s="14">
        <f t="shared" si="3"/>
        <v>11877087.95</v>
      </c>
      <c r="AA28" s="14">
        <f t="shared" si="3"/>
        <v>13936724.522</v>
      </c>
      <c r="AB28" s="14">
        <f t="shared" si="3"/>
        <v>15853376.8</v>
      </c>
      <c r="AC28" s="14">
        <f t="shared" si="3"/>
        <v>17098756.9</v>
      </c>
      <c r="AD28" s="3"/>
    </row>
    <row r="29" spans="1:30" ht="15" customHeight="1">
      <c r="A29" s="20" t="s">
        <v>29</v>
      </c>
      <c r="B29" s="12"/>
      <c r="C29" s="12"/>
      <c r="D29" s="12"/>
      <c r="E29" s="12"/>
      <c r="F29" s="12"/>
      <c r="G29" s="12"/>
      <c r="H29" s="12"/>
      <c r="I29" s="12"/>
      <c r="J29" s="3"/>
      <c r="K29" s="13"/>
      <c r="L29" s="13"/>
      <c r="M29" s="13"/>
      <c r="N29" s="13"/>
      <c r="O29" s="13"/>
      <c r="P29" s="13"/>
      <c r="Q29" s="13"/>
      <c r="R29" s="13"/>
      <c r="S29" s="13"/>
      <c r="T29" s="12"/>
      <c r="U29" s="12"/>
      <c r="V29" s="12"/>
      <c r="W29" s="12"/>
      <c r="X29" s="14">
        <v>7204441.178</v>
      </c>
      <c r="Y29" s="14">
        <v>8154423.289</v>
      </c>
      <c r="Z29" s="14">
        <v>9314533.405</v>
      </c>
      <c r="AA29" s="14">
        <v>11031234.665</v>
      </c>
      <c r="AB29" s="15">
        <v>12561972</v>
      </c>
      <c r="AC29" s="3">
        <v>13588406.5</v>
      </c>
      <c r="AD29" s="3"/>
    </row>
    <row r="30" spans="1:30" ht="15" customHeight="1">
      <c r="A30" s="20" t="s">
        <v>30</v>
      </c>
      <c r="B30" s="12"/>
      <c r="C30" s="12"/>
      <c r="D30" s="12"/>
      <c r="E30" s="12"/>
      <c r="F30" s="12"/>
      <c r="G30" s="12"/>
      <c r="H30" s="12"/>
      <c r="I30" s="12"/>
      <c r="J30" s="3"/>
      <c r="K30" s="13"/>
      <c r="L30" s="13"/>
      <c r="M30" s="13"/>
      <c r="N30" s="13"/>
      <c r="O30" s="13"/>
      <c r="P30" s="13"/>
      <c r="Q30" s="13"/>
      <c r="R30" s="13"/>
      <c r="S30" s="13"/>
      <c r="T30" s="12"/>
      <c r="U30" s="12"/>
      <c r="V30" s="12"/>
      <c r="W30" s="12"/>
      <c r="X30" s="14">
        <v>2227827</v>
      </c>
      <c r="Y30" s="14">
        <v>2694150.577</v>
      </c>
      <c r="Z30" s="14">
        <v>2562554.545</v>
      </c>
      <c r="AA30" s="14">
        <v>2905489.857</v>
      </c>
      <c r="AB30" s="15">
        <v>3291404.8</v>
      </c>
      <c r="AC30" s="3">
        <v>3510350.4</v>
      </c>
      <c r="AD30" s="3"/>
    </row>
    <row r="31" spans="1:30" ht="15" customHeight="1">
      <c r="A31" s="18" t="s">
        <v>14</v>
      </c>
      <c r="B31" s="12">
        <v>218</v>
      </c>
      <c r="C31" s="12">
        <v>162</v>
      </c>
      <c r="D31" s="12"/>
      <c r="E31" s="12">
        <v>340</v>
      </c>
      <c r="F31" s="12">
        <v>156</v>
      </c>
      <c r="G31" s="12">
        <v>575</v>
      </c>
      <c r="H31" s="12">
        <v>3228</v>
      </c>
      <c r="I31" s="12">
        <v>1395</v>
      </c>
      <c r="J31" s="3">
        <v>1522</v>
      </c>
      <c r="K31" s="13">
        <v>52860.1</v>
      </c>
      <c r="L31" s="13">
        <v>31288.99</v>
      </c>
      <c r="M31" s="13">
        <v>39955.1</v>
      </c>
      <c r="N31" s="13">
        <v>49640.49</v>
      </c>
      <c r="O31" s="13">
        <v>78932.4</v>
      </c>
      <c r="P31" s="13">
        <v>32568.5</v>
      </c>
      <c r="Q31" s="13">
        <v>47135.65</v>
      </c>
      <c r="R31" s="13">
        <v>53665.172</v>
      </c>
      <c r="S31" s="13">
        <v>75085.211</v>
      </c>
      <c r="T31" s="13">
        <v>134213.516</v>
      </c>
      <c r="U31" s="12"/>
      <c r="V31" s="13">
        <v>36848.382</v>
      </c>
      <c r="W31" s="13">
        <v>42804</v>
      </c>
      <c r="X31" s="14">
        <v>214509</v>
      </c>
      <c r="Y31" s="14">
        <v>791739.327</v>
      </c>
      <c r="Z31" s="14">
        <v>141979.811</v>
      </c>
      <c r="AA31" s="14">
        <v>246885.048</v>
      </c>
      <c r="AB31" s="15">
        <v>398160.3</v>
      </c>
      <c r="AC31" s="3">
        <v>2718734.8</v>
      </c>
      <c r="AD31" s="3"/>
    </row>
    <row r="32" spans="1:30" ht="15" customHeight="1">
      <c r="A32" s="18" t="s">
        <v>13</v>
      </c>
      <c r="B32" s="12">
        <v>140</v>
      </c>
      <c r="C32" s="12">
        <v>91</v>
      </c>
      <c r="D32" s="12">
        <v>353</v>
      </c>
      <c r="E32" s="12">
        <v>188</v>
      </c>
      <c r="F32" s="12">
        <v>2448</v>
      </c>
      <c r="G32" s="12">
        <v>965</v>
      </c>
      <c r="H32" s="12">
        <v>801</v>
      </c>
      <c r="I32" s="12">
        <v>12010</v>
      </c>
      <c r="J32" s="3">
        <v>51766</v>
      </c>
      <c r="K32" s="13">
        <v>1252.1</v>
      </c>
      <c r="L32" s="12"/>
      <c r="M32" s="13">
        <v>63261.1</v>
      </c>
      <c r="N32" s="13">
        <v>45651.49</v>
      </c>
      <c r="O32" s="13">
        <v>5348.4</v>
      </c>
      <c r="P32" s="13">
        <v>46738.9</v>
      </c>
      <c r="Q32" s="13">
        <v>156756.623</v>
      </c>
      <c r="R32" s="13">
        <v>223668.095</v>
      </c>
      <c r="S32" s="13">
        <v>340473.024</v>
      </c>
      <c r="T32" s="13">
        <v>567741.779</v>
      </c>
      <c r="U32" s="12"/>
      <c r="V32" s="12"/>
      <c r="W32" s="12"/>
      <c r="X32" s="14"/>
      <c r="Y32" s="14"/>
      <c r="Z32" s="14"/>
      <c r="AA32" s="14">
        <v>31351.614</v>
      </c>
      <c r="AB32" s="15">
        <v>66667.1</v>
      </c>
      <c r="AC32" s="3">
        <v>75554.8</v>
      </c>
      <c r="AD32" s="3"/>
    </row>
    <row r="33" spans="1:30" ht="15" customHeight="1">
      <c r="A33" s="18" t="s">
        <v>10</v>
      </c>
      <c r="B33" s="12"/>
      <c r="C33" s="12"/>
      <c r="D33" s="12"/>
      <c r="E33" s="12"/>
      <c r="F33" s="12">
        <v>119</v>
      </c>
      <c r="G33" s="12">
        <v>289</v>
      </c>
      <c r="H33" s="12">
        <v>176</v>
      </c>
      <c r="I33" s="12">
        <v>141</v>
      </c>
      <c r="J33" s="12"/>
      <c r="K33" s="13">
        <v>1473.1</v>
      </c>
      <c r="L33" s="13">
        <v>2001.49</v>
      </c>
      <c r="M33" s="13">
        <v>35526</v>
      </c>
      <c r="N33" s="13">
        <v>132848.49</v>
      </c>
      <c r="O33" s="13">
        <v>87368.4</v>
      </c>
      <c r="P33" s="13">
        <v>53300.1</v>
      </c>
      <c r="Q33" s="13">
        <v>49765.439</v>
      </c>
      <c r="R33" s="13">
        <v>104220.644</v>
      </c>
      <c r="S33" s="12"/>
      <c r="T33" s="12"/>
      <c r="U33" s="12"/>
      <c r="V33" s="12"/>
      <c r="W33" s="12"/>
      <c r="X33" s="14"/>
      <c r="Y33" s="14"/>
      <c r="Z33" s="14"/>
      <c r="AA33" s="14"/>
      <c r="AB33" s="3"/>
      <c r="AC33" s="3"/>
      <c r="AD33" s="3"/>
    </row>
    <row r="34" spans="1:30" ht="15" customHeight="1">
      <c r="A34" s="18" t="s">
        <v>21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4"/>
      <c r="Y34" s="14"/>
      <c r="Z34" s="14"/>
      <c r="AA34" s="14"/>
      <c r="AB34" s="15"/>
      <c r="AC34" s="3"/>
      <c r="AD34" s="3"/>
    </row>
    <row r="35" spans="1:30" ht="15" customHeight="1">
      <c r="A35" s="18" t="s">
        <v>22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3">
        <v>354981.734</v>
      </c>
      <c r="U35" s="13">
        <v>55122.043</v>
      </c>
      <c r="V35" s="13">
        <v>60043.92</v>
      </c>
      <c r="W35" s="13">
        <v>29558</v>
      </c>
      <c r="X35" s="14">
        <v>13058</v>
      </c>
      <c r="Y35" s="14">
        <v>20343.756</v>
      </c>
      <c r="Z35" s="14">
        <v>25208.358</v>
      </c>
      <c r="AA35" s="14">
        <v>24850.73</v>
      </c>
      <c r="AB35" s="3"/>
      <c r="AC35" s="3">
        <v>10376.3</v>
      </c>
      <c r="AD35" s="3"/>
    </row>
    <row r="36" spans="1:30" ht="15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4"/>
      <c r="L36" s="24"/>
      <c r="M36" s="24"/>
      <c r="N36" s="25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3"/>
    </row>
    <row r="37" spans="1:23" s="2" customFormat="1" ht="15" customHeight="1">
      <c r="A37" s="26" t="s">
        <v>38</v>
      </c>
      <c r="N37" s="27"/>
      <c r="O37" s="27"/>
      <c r="P37" s="27"/>
      <c r="Q37" s="27"/>
      <c r="R37" s="27"/>
      <c r="S37" s="27"/>
      <c r="T37" s="27"/>
      <c r="U37" s="27"/>
      <c r="V37" s="1"/>
      <c r="W37" s="1"/>
    </row>
    <row r="38" spans="1:23" s="2" customFormat="1" ht="15" customHeight="1">
      <c r="A38" s="26" t="s">
        <v>39</v>
      </c>
      <c r="N38" s="27"/>
      <c r="O38" s="27"/>
      <c r="P38" s="27"/>
      <c r="Q38" s="27"/>
      <c r="R38" s="27"/>
      <c r="S38" s="27"/>
      <c r="T38" s="27"/>
      <c r="U38" s="27"/>
      <c r="V38" s="1"/>
      <c r="W38" s="1"/>
    </row>
    <row r="39" spans="1:256" s="2" customFormat="1" ht="15" customHeight="1">
      <c r="A39" s="26" t="s">
        <v>32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</row>
    <row r="40" ht="15" customHeight="1">
      <c r="A40" s="29" t="s">
        <v>40</v>
      </c>
    </row>
    <row r="41" ht="15" customHeight="1"/>
    <row r="42" ht="15" customHeight="1"/>
    <row r="43" ht="15" customHeight="1"/>
    <row r="44" spans="1:29" ht="15" customHeight="1">
      <c r="A44" s="48" t="s">
        <v>36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</row>
    <row r="45" spans="1:29" ht="15" customHeight="1">
      <c r="A45" s="49" t="s">
        <v>2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</row>
    <row r="46" spans="1:13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29" ht="15" customHeight="1">
      <c r="A47" s="4" t="s">
        <v>1</v>
      </c>
      <c r="B47" s="5">
        <v>1980</v>
      </c>
      <c r="C47" s="5">
        <v>1981</v>
      </c>
      <c r="D47" s="5">
        <v>1982</v>
      </c>
      <c r="E47" s="5">
        <v>1983</v>
      </c>
      <c r="F47" s="5">
        <v>1984</v>
      </c>
      <c r="G47" s="5">
        <v>1985</v>
      </c>
      <c r="H47" s="5">
        <v>1986</v>
      </c>
      <c r="I47" s="5">
        <v>1987</v>
      </c>
      <c r="J47" s="5">
        <v>1988</v>
      </c>
      <c r="K47" s="5">
        <v>1989</v>
      </c>
      <c r="L47" s="5">
        <v>1990</v>
      </c>
      <c r="M47" s="5">
        <v>1991</v>
      </c>
      <c r="N47" s="5">
        <v>1992</v>
      </c>
      <c r="O47" s="5">
        <v>1993</v>
      </c>
      <c r="P47" s="5">
        <v>1994</v>
      </c>
      <c r="Q47" s="5">
        <v>1995</v>
      </c>
      <c r="R47" s="5">
        <v>1996</v>
      </c>
      <c r="S47" s="5">
        <v>1997</v>
      </c>
      <c r="T47" s="6">
        <v>1998</v>
      </c>
      <c r="U47" s="5">
        <v>1999</v>
      </c>
      <c r="V47" s="6">
        <v>2000</v>
      </c>
      <c r="W47" s="5">
        <v>2001</v>
      </c>
      <c r="X47" s="6">
        <v>2002</v>
      </c>
      <c r="Y47" s="6">
        <v>2003</v>
      </c>
      <c r="Z47" s="6">
        <v>2004</v>
      </c>
      <c r="AA47" s="6">
        <v>2005</v>
      </c>
      <c r="AB47" s="5">
        <v>2006</v>
      </c>
      <c r="AC47" s="5">
        <v>2007</v>
      </c>
    </row>
    <row r="48" spans="1:22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9" s="31" customFormat="1" ht="15" customHeight="1">
      <c r="A49" s="8" t="s">
        <v>18</v>
      </c>
      <c r="B49" s="30">
        <f>SUM(B50:B60)</f>
        <v>100.00000000000001</v>
      </c>
      <c r="C49" s="30">
        <f aca="true" t="shared" si="4" ref="C49:Z49">SUM(C50:C60)</f>
        <v>100</v>
      </c>
      <c r="D49" s="30">
        <f>SUM(D50:D60)</f>
        <v>100</v>
      </c>
      <c r="E49" s="30">
        <f t="shared" si="4"/>
        <v>99.99999999999999</v>
      </c>
      <c r="F49" s="30">
        <f t="shared" si="4"/>
        <v>100</v>
      </c>
      <c r="G49" s="30">
        <f t="shared" si="4"/>
        <v>100</v>
      </c>
      <c r="H49" s="30">
        <f t="shared" si="4"/>
        <v>100</v>
      </c>
      <c r="I49" s="30">
        <f t="shared" si="4"/>
        <v>100.00000000000001</v>
      </c>
      <c r="J49" s="30">
        <f t="shared" si="4"/>
        <v>100</v>
      </c>
      <c r="K49" s="30">
        <f t="shared" si="4"/>
        <v>100.00000000000001</v>
      </c>
      <c r="L49" s="30">
        <f t="shared" si="4"/>
        <v>99.99999999999999</v>
      </c>
      <c r="M49" s="30">
        <f t="shared" si="4"/>
        <v>100</v>
      </c>
      <c r="N49" s="30">
        <f t="shared" si="4"/>
        <v>100</v>
      </c>
      <c r="O49" s="30">
        <f t="shared" si="4"/>
        <v>100</v>
      </c>
      <c r="P49" s="30">
        <f t="shared" si="4"/>
        <v>100</v>
      </c>
      <c r="Q49" s="30">
        <f t="shared" si="4"/>
        <v>100.00000000000003</v>
      </c>
      <c r="R49" s="30">
        <f t="shared" si="4"/>
        <v>100</v>
      </c>
      <c r="S49" s="30">
        <f t="shared" si="4"/>
        <v>99.99999999999999</v>
      </c>
      <c r="T49" s="30">
        <f t="shared" si="4"/>
        <v>100.00000000000001</v>
      </c>
      <c r="U49" s="30">
        <f t="shared" si="4"/>
        <v>100</v>
      </c>
      <c r="V49" s="30">
        <f t="shared" si="4"/>
        <v>100.00000000000001</v>
      </c>
      <c r="W49" s="30">
        <f t="shared" si="4"/>
        <v>100</v>
      </c>
      <c r="X49" s="30">
        <f>SUM(X50:X60)</f>
        <v>100</v>
      </c>
      <c r="Y49" s="30">
        <f t="shared" si="4"/>
        <v>99.99999999999999</v>
      </c>
      <c r="Z49" s="30">
        <f t="shared" si="4"/>
        <v>100</v>
      </c>
      <c r="AA49" s="30">
        <f>SUM(AA50:AA60)</f>
        <v>100</v>
      </c>
      <c r="AB49" s="30">
        <f>SUM(AB50:AB60)</f>
        <v>99.99999999999999</v>
      </c>
      <c r="AC49" s="30">
        <f>SUM(AC50:AC60)</f>
        <v>100.00000000000001</v>
      </c>
    </row>
    <row r="50" spans="1:29" ht="15" customHeight="1">
      <c r="A50" s="18" t="s">
        <v>4</v>
      </c>
      <c r="B50" s="32">
        <f aca="true" t="shared" si="5" ref="B50:AC59">B8/B$7*100</f>
        <v>7.069320521619766</v>
      </c>
      <c r="C50" s="32">
        <f t="shared" si="5"/>
        <v>4.318618042226487</v>
      </c>
      <c r="D50" s="32">
        <f t="shared" si="5"/>
        <v>5.093209054593874</v>
      </c>
      <c r="E50" s="32">
        <f t="shared" si="5"/>
        <v>3.8411363965792145</v>
      </c>
      <c r="F50" s="32">
        <f t="shared" si="5"/>
        <v>0.463960231980116</v>
      </c>
      <c r="G50" s="32">
        <f t="shared" si="5"/>
        <v>0.21077988557663355</v>
      </c>
      <c r="H50" s="32">
        <f t="shared" si="5"/>
        <v>1.1409791337239947</v>
      </c>
      <c r="I50" s="32">
        <f t="shared" si="5"/>
        <v>0.28049003258634203</v>
      </c>
      <c r="J50" s="32">
        <f t="shared" si="5"/>
        <v>0.4485940224097192</v>
      </c>
      <c r="K50" s="32">
        <f t="shared" si="5"/>
        <v>1.8350745242190405</v>
      </c>
      <c r="L50" s="32">
        <f t="shared" si="5"/>
        <v>2.2533259577808202</v>
      </c>
      <c r="M50" s="32">
        <f t="shared" si="5"/>
        <v>2.6258124373161236</v>
      </c>
      <c r="N50" s="32">
        <f t="shared" si="5"/>
        <v>2.2681520260323196</v>
      </c>
      <c r="O50" s="32">
        <f t="shared" si="5"/>
        <v>1.348575276261195</v>
      </c>
      <c r="P50" s="32">
        <f t="shared" si="5"/>
        <v>1.4196899944648644</v>
      </c>
      <c r="Q50" s="32">
        <f t="shared" si="5"/>
        <v>1.2086389864239124</v>
      </c>
      <c r="R50" s="32">
        <f t="shared" si="5"/>
        <v>1.399706466115058</v>
      </c>
      <c r="S50" s="32">
        <f t="shared" si="5"/>
        <v>1.1938616637307975</v>
      </c>
      <c r="T50" s="32">
        <f t="shared" si="5"/>
        <v>1.2211901577948854</v>
      </c>
      <c r="U50" s="32">
        <f t="shared" si="5"/>
        <v>1.0456984381816352</v>
      </c>
      <c r="V50" s="32">
        <f t="shared" si="5"/>
        <v>1.121517437951183</v>
      </c>
      <c r="W50" s="32">
        <f t="shared" si="5"/>
        <v>1.072322284954927</v>
      </c>
      <c r="X50" s="32">
        <f t="shared" si="5"/>
        <v>1.0961894573926343</v>
      </c>
      <c r="Y50" s="32">
        <f t="shared" si="5"/>
        <v>1.4926543547772677</v>
      </c>
      <c r="Z50" s="32">
        <f t="shared" si="5"/>
        <v>1.753513098119268</v>
      </c>
      <c r="AA50" s="32">
        <f t="shared" si="5"/>
        <v>1.5978582788851643</v>
      </c>
      <c r="AB50" s="32">
        <f t="shared" si="5"/>
        <v>1.960700060581309</v>
      </c>
      <c r="AC50" s="32">
        <f t="shared" si="5"/>
        <v>1.6587998712679328</v>
      </c>
    </row>
    <row r="51" spans="1:29" ht="15" customHeight="1">
      <c r="A51" s="18" t="s">
        <v>5</v>
      </c>
      <c r="B51" s="32">
        <f t="shared" si="5"/>
        <v>6.5888812628689095</v>
      </c>
      <c r="C51" s="32">
        <f t="shared" si="5"/>
        <v>3.742802303262956</v>
      </c>
      <c r="D51" s="32">
        <f t="shared" si="5"/>
        <v>7.689747003994674</v>
      </c>
      <c r="E51" s="32">
        <f t="shared" si="5"/>
        <v>1.782867082185824</v>
      </c>
      <c r="F51" s="32">
        <f t="shared" si="5"/>
        <v>4.407622203811102</v>
      </c>
      <c r="G51" s="32">
        <f t="shared" si="5"/>
        <v>1.3679184410891727</v>
      </c>
      <c r="H51" s="32">
        <f t="shared" si="5"/>
        <v>3.249310141692246</v>
      </c>
      <c r="I51" s="32">
        <f t="shared" si="5"/>
        <v>1.0612658585882395</v>
      </c>
      <c r="J51" s="32">
        <f t="shared" si="5"/>
        <v>1.3692608189588422</v>
      </c>
      <c r="K51" s="32">
        <f t="shared" si="5"/>
        <v>1.6430204526940162</v>
      </c>
      <c r="L51" s="32">
        <f t="shared" si="5"/>
        <v>2.096940557346307</v>
      </c>
      <c r="M51" s="32">
        <f t="shared" si="5"/>
        <v>1.776318042016673</v>
      </c>
      <c r="N51" s="32">
        <f t="shared" si="5"/>
        <v>2.2167060390927764</v>
      </c>
      <c r="O51" s="32">
        <f t="shared" si="5"/>
        <v>1.4244993851998986</v>
      </c>
      <c r="P51" s="32">
        <f t="shared" si="5"/>
        <v>1.4896103905290181</v>
      </c>
      <c r="Q51" s="32">
        <f t="shared" si="5"/>
        <v>0.9609466125261014</v>
      </c>
      <c r="R51" s="32">
        <f t="shared" si="5"/>
        <v>0.8192820986043157</v>
      </c>
      <c r="S51" s="32">
        <f t="shared" si="5"/>
        <v>0.7617910326116439</v>
      </c>
      <c r="T51" s="32">
        <f t="shared" si="5"/>
        <v>0.7961141980704283</v>
      </c>
      <c r="U51" s="32">
        <f t="shared" si="5"/>
        <v>0.5028820753811473</v>
      </c>
      <c r="V51" s="32">
        <f t="shared" si="5"/>
        <v>0.5198283785468641</v>
      </c>
      <c r="W51" s="32">
        <f t="shared" si="5"/>
        <v>0.889909273743416</v>
      </c>
      <c r="X51" s="32">
        <f t="shared" si="5"/>
        <v>0.7447108101158715</v>
      </c>
      <c r="Y51" s="32">
        <f t="shared" si="5"/>
        <v>2.6548819549950804</v>
      </c>
      <c r="Z51" s="32">
        <f t="shared" si="5"/>
        <v>3.1983161063387078</v>
      </c>
      <c r="AA51" s="32">
        <f t="shared" si="5"/>
        <v>3.6186864299636095</v>
      </c>
      <c r="AB51" s="32">
        <f t="shared" si="5"/>
        <v>3.757364527044028</v>
      </c>
      <c r="AC51" s="32">
        <f t="shared" si="5"/>
        <v>3.622538367761361</v>
      </c>
    </row>
    <row r="52" spans="1:29" ht="15" customHeight="1">
      <c r="A52" s="18" t="s">
        <v>6</v>
      </c>
      <c r="B52" s="32">
        <f t="shared" si="5"/>
        <v>0.27453671928620454</v>
      </c>
      <c r="C52" s="32">
        <f t="shared" si="5"/>
        <v>0.47984644913627633</v>
      </c>
      <c r="D52" s="32">
        <f t="shared" si="5"/>
        <v>1.7643142476697737</v>
      </c>
      <c r="E52" s="32">
        <f t="shared" si="5"/>
        <v>4.087548920133353</v>
      </c>
      <c r="F52" s="32">
        <f t="shared" si="5"/>
        <v>3.1731565865782936</v>
      </c>
      <c r="G52" s="32">
        <f t="shared" si="5"/>
        <v>0.9721684518432485</v>
      </c>
      <c r="H52" s="32">
        <f t="shared" si="5"/>
        <v>4.88326667286764</v>
      </c>
      <c r="I52" s="32">
        <f t="shared" si="5"/>
        <v>6.232064253430994</v>
      </c>
      <c r="J52" s="32">
        <f t="shared" si="5"/>
        <v>13.834479795784816</v>
      </c>
      <c r="K52" s="32">
        <f t="shared" si="5"/>
        <v>14.797617166823446</v>
      </c>
      <c r="L52" s="32">
        <f t="shared" si="5"/>
        <v>3.1580280101265172</v>
      </c>
      <c r="M52" s="32">
        <f t="shared" si="5"/>
        <v>6.987065304803348</v>
      </c>
      <c r="N52" s="32">
        <f t="shared" si="5"/>
        <v>4.235690258117513</v>
      </c>
      <c r="O52" s="32">
        <f t="shared" si="5"/>
        <v>1.2487913394665202</v>
      </c>
      <c r="P52" s="32">
        <f t="shared" si="5"/>
        <v>0.7172468472694123</v>
      </c>
      <c r="Q52" s="32">
        <f t="shared" si="5"/>
        <v>3.774497211561993</v>
      </c>
      <c r="R52" s="32">
        <f t="shared" si="5"/>
        <v>2.4434838950155164</v>
      </c>
      <c r="S52" s="32">
        <f t="shared" si="5"/>
        <v>1.2197623419974997</v>
      </c>
      <c r="T52" s="32">
        <f t="shared" si="5"/>
        <v>1.6604496714832218</v>
      </c>
      <c r="U52" s="32">
        <f t="shared" si="5"/>
        <v>1.1976008704008712</v>
      </c>
      <c r="V52" s="32">
        <f t="shared" si="5"/>
        <v>0.45312959201040326</v>
      </c>
      <c r="W52" s="32">
        <f t="shared" si="5"/>
        <v>0.17098623611510508</v>
      </c>
      <c r="X52" s="32">
        <f t="shared" si="5"/>
        <v>0.03347929945773729</v>
      </c>
      <c r="Y52" s="32">
        <f t="shared" si="5"/>
        <v>0.051453584426106175</v>
      </c>
      <c r="Z52" s="32">
        <f t="shared" si="5"/>
        <v>0.12768596559080803</v>
      </c>
      <c r="AA52" s="32">
        <f t="shared" si="5"/>
        <v>0.4022274776914431</v>
      </c>
      <c r="AB52" s="32">
        <f t="shared" si="5"/>
        <v>0.36337250170590707</v>
      </c>
      <c r="AC52" s="32">
        <f t="shared" si="5"/>
        <v>0.2993366936193272</v>
      </c>
    </row>
    <row r="53" spans="1:29" ht="15" customHeight="1">
      <c r="A53" s="18" t="s">
        <v>7</v>
      </c>
      <c r="B53" s="32">
        <f t="shared" si="5"/>
        <v>63.41798215511325</v>
      </c>
      <c r="C53" s="32">
        <f t="shared" si="5"/>
        <v>18.857965451055662</v>
      </c>
      <c r="D53" s="32">
        <f t="shared" si="5"/>
        <v>3.2290279627163785</v>
      </c>
      <c r="E53" s="32">
        <f t="shared" si="5"/>
        <v>4.246992317727207</v>
      </c>
      <c r="F53" s="32">
        <f t="shared" si="5"/>
        <v>1.9386909693454846</v>
      </c>
      <c r="G53" s="32">
        <f t="shared" si="5"/>
        <v>1.2474727921882394</v>
      </c>
      <c r="H53" s="32">
        <f t="shared" si="5"/>
        <v>9.316962763153814</v>
      </c>
      <c r="I53" s="32">
        <f t="shared" si="5"/>
        <v>52.02913325044343</v>
      </c>
      <c r="J53" s="32">
        <f t="shared" si="5"/>
        <v>0.3097197036681803</v>
      </c>
      <c r="K53" s="32">
        <f t="shared" si="5"/>
        <v>0.35187201618875297</v>
      </c>
      <c r="L53" s="32">
        <f t="shared" si="5"/>
        <v>0.6391158544957705</v>
      </c>
      <c r="M53" s="32">
        <f t="shared" si="5"/>
        <v>0.5550002212986137</v>
      </c>
      <c r="N53" s="32">
        <f t="shared" si="5"/>
        <v>0.4996285328974613</v>
      </c>
      <c r="O53" s="32">
        <f t="shared" si="5"/>
        <v>45.765745919470874</v>
      </c>
      <c r="P53" s="32">
        <f t="shared" si="5"/>
        <v>0.3457026060047378</v>
      </c>
      <c r="Q53" s="32">
        <f t="shared" si="5"/>
        <v>0.24414022219049958</v>
      </c>
      <c r="R53" s="32">
        <f t="shared" si="5"/>
        <v>0.4278637142253684</v>
      </c>
      <c r="S53" s="32">
        <f t="shared" si="5"/>
        <v>0.2340497297572759</v>
      </c>
      <c r="T53" s="32">
        <f t="shared" si="5"/>
        <v>0.2103467202926165</v>
      </c>
      <c r="U53" s="32">
        <f t="shared" si="5"/>
        <v>0.10890731877443308</v>
      </c>
      <c r="V53" s="32">
        <f t="shared" si="5"/>
        <v>0.2004449389848849</v>
      </c>
      <c r="W53" s="32">
        <f t="shared" si="5"/>
        <v>0.12069201655381329</v>
      </c>
      <c r="X53" s="32">
        <f t="shared" si="5"/>
        <v>0.08505743449945286</v>
      </c>
      <c r="Y53" s="32">
        <f t="shared" si="5"/>
        <v>0.07512143336572981</v>
      </c>
      <c r="Z53" s="32">
        <f t="shared" si="5"/>
        <v>0.08123779174620761</v>
      </c>
      <c r="AA53" s="32">
        <f t="shared" si="5"/>
        <v>0.06438507941571421</v>
      </c>
      <c r="AB53" s="32">
        <f t="shared" si="5"/>
        <v>0.5286598927258119</v>
      </c>
      <c r="AC53" s="32">
        <f t="shared" si="5"/>
        <v>0.11144937751692502</v>
      </c>
    </row>
    <row r="54" spans="1:29" ht="15" customHeight="1">
      <c r="A54" s="18" t="s">
        <v>8</v>
      </c>
      <c r="B54" s="32">
        <f t="shared" si="5"/>
        <v>0</v>
      </c>
      <c r="C54" s="32">
        <f t="shared" si="5"/>
        <v>0</v>
      </c>
      <c r="D54" s="32">
        <f t="shared" si="5"/>
        <v>0</v>
      </c>
      <c r="E54" s="32">
        <f t="shared" si="5"/>
        <v>0</v>
      </c>
      <c r="F54" s="32">
        <f t="shared" si="5"/>
        <v>0</v>
      </c>
      <c r="G54" s="32">
        <f t="shared" si="5"/>
        <v>0</v>
      </c>
      <c r="H54" s="32">
        <f t="shared" si="5"/>
        <v>0</v>
      </c>
      <c r="I54" s="32">
        <f t="shared" si="5"/>
        <v>0</v>
      </c>
      <c r="J54" s="32">
        <f t="shared" si="5"/>
        <v>0</v>
      </c>
      <c r="K54" s="32">
        <f t="shared" si="5"/>
        <v>0</v>
      </c>
      <c r="L54" s="32">
        <f t="shared" si="5"/>
        <v>0</v>
      </c>
      <c r="M54" s="32">
        <f t="shared" si="5"/>
        <v>0</v>
      </c>
      <c r="N54" s="32">
        <f t="shared" si="5"/>
        <v>0</v>
      </c>
      <c r="O54" s="32">
        <f t="shared" si="5"/>
        <v>0</v>
      </c>
      <c r="P54" s="32">
        <f t="shared" si="5"/>
        <v>0</v>
      </c>
      <c r="Q54" s="32">
        <f t="shared" si="5"/>
        <v>0</v>
      </c>
      <c r="R54" s="32">
        <f t="shared" si="5"/>
        <v>0</v>
      </c>
      <c r="S54" s="32">
        <f t="shared" si="5"/>
        <v>0</v>
      </c>
      <c r="T54" s="32">
        <f t="shared" si="5"/>
        <v>0</v>
      </c>
      <c r="U54" s="32">
        <f t="shared" si="5"/>
        <v>0</v>
      </c>
      <c r="V54" s="32">
        <f t="shared" si="5"/>
        <v>0</v>
      </c>
      <c r="W54" s="32">
        <f t="shared" si="5"/>
        <v>0</v>
      </c>
      <c r="X54" s="32">
        <f t="shared" si="5"/>
        <v>0</v>
      </c>
      <c r="Y54" s="32">
        <f t="shared" si="5"/>
        <v>0</v>
      </c>
      <c r="Z54" s="32">
        <f t="shared" si="5"/>
        <v>0</v>
      </c>
      <c r="AA54" s="32">
        <f t="shared" si="5"/>
        <v>0</v>
      </c>
      <c r="AB54" s="32">
        <f t="shared" si="5"/>
        <v>0</v>
      </c>
      <c r="AC54" s="32">
        <f t="shared" si="5"/>
        <v>0</v>
      </c>
    </row>
    <row r="55" spans="1:29" ht="15" customHeight="1">
      <c r="A55" s="18" t="s">
        <v>15</v>
      </c>
      <c r="B55" s="32">
        <f t="shared" si="5"/>
        <v>3.912148249828414</v>
      </c>
      <c r="C55" s="32">
        <f t="shared" si="5"/>
        <v>63.43570057581574</v>
      </c>
      <c r="D55" s="32">
        <f t="shared" si="5"/>
        <v>61.75099866844208</v>
      </c>
      <c r="E55" s="32">
        <f t="shared" si="5"/>
        <v>66.21249456442962</v>
      </c>
      <c r="F55" s="32">
        <f t="shared" si="5"/>
        <v>87.6304888152444</v>
      </c>
      <c r="G55" s="32">
        <f t="shared" si="5"/>
        <v>71.68236761732697</v>
      </c>
      <c r="H55" s="32">
        <f t="shared" si="5"/>
        <v>78.40821008898396</v>
      </c>
      <c r="I55" s="32">
        <f t="shared" si="5"/>
        <v>39.922099196832114</v>
      </c>
      <c r="J55" s="32">
        <f t="shared" si="5"/>
        <v>73.66033739465784</v>
      </c>
      <c r="K55" s="32">
        <f t="shared" si="5"/>
        <v>75.40924337935108</v>
      </c>
      <c r="L55" s="32">
        <f t="shared" si="5"/>
        <v>91.67168298902793</v>
      </c>
      <c r="M55" s="32">
        <f t="shared" si="5"/>
        <v>77.0867415407561</v>
      </c>
      <c r="N55" s="32">
        <f t="shared" si="5"/>
        <v>67.10377478701497</v>
      </c>
      <c r="O55" s="32">
        <f t="shared" si="5"/>
        <v>40.49471821756973</v>
      </c>
      <c r="P55" s="32">
        <f t="shared" si="5"/>
        <v>92.61315138259205</v>
      </c>
      <c r="Q55" s="32">
        <f t="shared" si="5"/>
        <v>87.9018771266818</v>
      </c>
      <c r="R55" s="32">
        <f t="shared" si="5"/>
        <v>86.02541235777552</v>
      </c>
      <c r="S55" s="32">
        <f t="shared" si="5"/>
        <v>36.96046391663598</v>
      </c>
      <c r="T55" s="32">
        <f t="shared" si="5"/>
        <v>30.53221026636682</v>
      </c>
      <c r="U55" s="32">
        <f t="shared" si="5"/>
        <v>34.033724491931395</v>
      </c>
      <c r="V55" s="32">
        <f t="shared" si="5"/>
        <v>35.409799837090695</v>
      </c>
      <c r="W55" s="32">
        <f t="shared" si="5"/>
        <v>32.40191102057438</v>
      </c>
      <c r="X55" s="32">
        <f t="shared" si="5"/>
        <v>32.76280640544252</v>
      </c>
      <c r="Y55" s="32">
        <f t="shared" si="5"/>
        <v>30.226254218085447</v>
      </c>
      <c r="Z55" s="32">
        <f t="shared" si="5"/>
        <v>31.7067010255651</v>
      </c>
      <c r="AA55" s="32">
        <f t="shared" si="5"/>
        <v>29.01467241692202</v>
      </c>
      <c r="AB55" s="32">
        <f t="shared" si="5"/>
        <v>32.27095669427311</v>
      </c>
      <c r="AC55" s="32">
        <f t="shared" si="5"/>
        <v>26.081370274204456</v>
      </c>
    </row>
    <row r="56" spans="1:29" ht="15" customHeight="1">
      <c r="A56" s="18" t="s">
        <v>9</v>
      </c>
      <c r="B56" s="32">
        <f t="shared" si="5"/>
        <v>11.873713109128346</v>
      </c>
      <c r="C56" s="32">
        <f t="shared" si="5"/>
        <v>0</v>
      </c>
      <c r="D56" s="32">
        <f t="shared" si="5"/>
        <v>8.85486018641811</v>
      </c>
      <c r="E56" s="32">
        <f t="shared" si="5"/>
        <v>0</v>
      </c>
      <c r="F56" s="32">
        <f t="shared" si="5"/>
        <v>0</v>
      </c>
      <c r="G56" s="32">
        <f t="shared" si="5"/>
        <v>0</v>
      </c>
      <c r="H56" s="32">
        <f t="shared" si="5"/>
        <v>0</v>
      </c>
      <c r="I56" s="32">
        <f t="shared" si="5"/>
        <v>0</v>
      </c>
      <c r="J56" s="32">
        <f t="shared" si="5"/>
        <v>0</v>
      </c>
      <c r="K56" s="32">
        <f t="shared" si="5"/>
        <v>0</v>
      </c>
      <c r="L56" s="32">
        <f t="shared" si="5"/>
        <v>0</v>
      </c>
      <c r="M56" s="32">
        <f t="shared" si="5"/>
        <v>0.06292396430161079</v>
      </c>
      <c r="N56" s="32">
        <f t="shared" si="5"/>
        <v>0.06870611555775924</v>
      </c>
      <c r="O56" s="32">
        <f t="shared" si="5"/>
        <v>0.37224536506818645</v>
      </c>
      <c r="P56" s="32">
        <f t="shared" si="5"/>
        <v>0.15736260198679913</v>
      </c>
      <c r="Q56" s="32">
        <f t="shared" si="5"/>
        <v>0.010086132691694706</v>
      </c>
      <c r="R56" s="32">
        <f t="shared" si="5"/>
        <v>0.027474741492968347</v>
      </c>
      <c r="S56" s="32">
        <f t="shared" si="5"/>
        <v>0.026173703643841355</v>
      </c>
      <c r="T56" s="32">
        <f t="shared" si="5"/>
        <v>0</v>
      </c>
      <c r="U56" s="32">
        <f t="shared" si="5"/>
        <v>0</v>
      </c>
      <c r="V56" s="32">
        <f t="shared" si="5"/>
        <v>1.2870623095462577</v>
      </c>
      <c r="W56" s="32">
        <f t="shared" si="5"/>
        <v>3.1257230862109306</v>
      </c>
      <c r="X56" s="32">
        <f t="shared" si="5"/>
        <v>3.9113763387665763</v>
      </c>
      <c r="Y56" s="32">
        <f t="shared" si="5"/>
        <v>8.314931239114166</v>
      </c>
      <c r="Z56" s="32">
        <f t="shared" si="5"/>
        <v>0.47736584253605213</v>
      </c>
      <c r="AA56" s="32">
        <f t="shared" si="5"/>
        <v>7.020232486317646</v>
      </c>
      <c r="AB56" s="32">
        <f t="shared" si="5"/>
        <v>0</v>
      </c>
      <c r="AC56" s="32">
        <f t="shared" si="5"/>
        <v>10.348916027079017</v>
      </c>
    </row>
    <row r="57" spans="1:29" ht="15" customHeight="1">
      <c r="A57" s="18" t="s">
        <v>10</v>
      </c>
      <c r="B57" s="32">
        <f t="shared" si="5"/>
        <v>4.667124227865477</v>
      </c>
      <c r="C57" s="32">
        <f t="shared" si="5"/>
        <v>0</v>
      </c>
      <c r="D57" s="32">
        <f t="shared" si="5"/>
        <v>8.55525965379494</v>
      </c>
      <c r="E57" s="32">
        <f t="shared" si="5"/>
        <v>0</v>
      </c>
      <c r="F57" s="32">
        <f t="shared" si="5"/>
        <v>0</v>
      </c>
      <c r="G57" s="32">
        <f t="shared" si="5"/>
        <v>0</v>
      </c>
      <c r="H57" s="32">
        <f t="shared" si="5"/>
        <v>0</v>
      </c>
      <c r="I57" s="32">
        <f t="shared" si="5"/>
        <v>0</v>
      </c>
      <c r="J57" s="32">
        <f t="shared" si="5"/>
        <v>0</v>
      </c>
      <c r="K57" s="32">
        <f t="shared" si="5"/>
        <v>5.963172460723665</v>
      </c>
      <c r="L57" s="32">
        <f t="shared" si="5"/>
        <v>0.18090663122264541</v>
      </c>
      <c r="M57" s="32">
        <f t="shared" si="5"/>
        <v>0</v>
      </c>
      <c r="N57" s="32">
        <f t="shared" si="5"/>
        <v>15.04273753519244</v>
      </c>
      <c r="O57" s="32">
        <f t="shared" si="5"/>
        <v>6.093760861563427</v>
      </c>
      <c r="P57" s="32">
        <f t="shared" si="5"/>
        <v>2.9567102870760245</v>
      </c>
      <c r="Q57" s="32">
        <f t="shared" si="5"/>
        <v>3.8758202095061827</v>
      </c>
      <c r="R57" s="32">
        <f t="shared" si="5"/>
        <v>0</v>
      </c>
      <c r="S57" s="32">
        <f t="shared" si="5"/>
        <v>0</v>
      </c>
      <c r="T57" s="32">
        <f t="shared" si="5"/>
        <v>0</v>
      </c>
      <c r="U57" s="32">
        <f t="shared" si="5"/>
        <v>0</v>
      </c>
      <c r="V57" s="32">
        <f t="shared" si="5"/>
        <v>0</v>
      </c>
      <c r="W57" s="32">
        <f t="shared" si="5"/>
        <v>0</v>
      </c>
      <c r="X57" s="32">
        <f t="shared" si="5"/>
        <v>0</v>
      </c>
      <c r="Y57" s="32">
        <f t="shared" si="5"/>
        <v>0</v>
      </c>
      <c r="Z57" s="32">
        <f t="shared" si="5"/>
        <v>0</v>
      </c>
      <c r="AA57" s="32">
        <f t="shared" si="5"/>
        <v>0</v>
      </c>
      <c r="AB57" s="32">
        <f t="shared" si="5"/>
        <v>0</v>
      </c>
      <c r="AC57" s="32">
        <f t="shared" si="5"/>
        <v>0</v>
      </c>
    </row>
    <row r="58" spans="1:29" ht="15" customHeight="1">
      <c r="A58" s="18" t="s">
        <v>11</v>
      </c>
      <c r="B58" s="32">
        <f t="shared" si="5"/>
        <v>0</v>
      </c>
      <c r="C58" s="32">
        <f t="shared" si="5"/>
        <v>0</v>
      </c>
      <c r="D58" s="32">
        <f t="shared" si="5"/>
        <v>0</v>
      </c>
      <c r="E58" s="32">
        <f t="shared" si="5"/>
        <v>0</v>
      </c>
      <c r="F58" s="32">
        <f t="shared" si="5"/>
        <v>0</v>
      </c>
      <c r="G58" s="32">
        <f t="shared" si="5"/>
        <v>0</v>
      </c>
      <c r="H58" s="32">
        <f t="shared" si="5"/>
        <v>0</v>
      </c>
      <c r="I58" s="32">
        <f t="shared" si="5"/>
        <v>0</v>
      </c>
      <c r="J58" s="32">
        <f t="shared" si="5"/>
        <v>0</v>
      </c>
      <c r="K58" s="32">
        <f t="shared" si="5"/>
        <v>0</v>
      </c>
      <c r="L58" s="32">
        <f t="shared" si="5"/>
        <v>0</v>
      </c>
      <c r="M58" s="32">
        <f t="shared" si="5"/>
        <v>0</v>
      </c>
      <c r="N58" s="32">
        <f t="shared" si="5"/>
        <v>0</v>
      </c>
      <c r="O58" s="32">
        <f t="shared" si="5"/>
        <v>0</v>
      </c>
      <c r="P58" s="32">
        <f t="shared" si="5"/>
        <v>0</v>
      </c>
      <c r="Q58" s="32">
        <f t="shared" si="5"/>
        <v>0</v>
      </c>
      <c r="R58" s="32">
        <f t="shared" si="5"/>
        <v>5.165122289631372</v>
      </c>
      <c r="S58" s="32">
        <f t="shared" si="5"/>
        <v>54.44315511256396</v>
      </c>
      <c r="T58" s="32">
        <f t="shared" si="5"/>
        <v>57.38865803080975</v>
      </c>
      <c r="U58" s="32">
        <f t="shared" si="5"/>
        <v>63.05371169177264</v>
      </c>
      <c r="V58" s="32">
        <f t="shared" si="5"/>
        <v>61.00821750586972</v>
      </c>
      <c r="W58" s="32">
        <f t="shared" si="5"/>
        <v>62.21845608184743</v>
      </c>
      <c r="X58" s="32">
        <f t="shared" si="5"/>
        <v>61.366380254325215</v>
      </c>
      <c r="Y58" s="32">
        <f t="shared" si="5"/>
        <v>57.15089031869173</v>
      </c>
      <c r="Z58" s="32">
        <f t="shared" si="5"/>
        <v>62.11529616455616</v>
      </c>
      <c r="AA58" s="32">
        <f t="shared" si="5"/>
        <v>57.70885044095549</v>
      </c>
      <c r="AB58" s="32">
        <f t="shared" si="5"/>
        <v>60.95151474981768</v>
      </c>
      <c r="AC58" s="32">
        <f t="shared" si="5"/>
        <v>57.178436897188845</v>
      </c>
    </row>
    <row r="59" spans="1:29" ht="15" customHeight="1">
      <c r="A59" s="18" t="s">
        <v>12</v>
      </c>
      <c r="B59" s="32">
        <f t="shared" si="5"/>
        <v>0</v>
      </c>
      <c r="C59" s="32">
        <f t="shared" si="5"/>
        <v>2.3512476007677545</v>
      </c>
      <c r="D59" s="32">
        <f t="shared" si="5"/>
        <v>0</v>
      </c>
      <c r="E59" s="32">
        <f aca="true" t="shared" si="6" ref="E59:AC59">E17/E$7*100</f>
        <v>14.5818234526743</v>
      </c>
      <c r="F59" s="32">
        <f t="shared" si="6"/>
        <v>2.3860811930405967</v>
      </c>
      <c r="G59" s="32">
        <f t="shared" si="6"/>
        <v>0</v>
      </c>
      <c r="H59" s="32">
        <f t="shared" si="6"/>
        <v>0</v>
      </c>
      <c r="I59" s="32">
        <f t="shared" si="6"/>
        <v>0</v>
      </c>
      <c r="J59" s="32">
        <f t="shared" si="6"/>
        <v>0.42261753113432343</v>
      </c>
      <c r="K59" s="32">
        <f t="shared" si="6"/>
        <v>0</v>
      </c>
      <c r="L59" s="32">
        <f t="shared" si="6"/>
        <v>0</v>
      </c>
      <c r="M59" s="32">
        <f t="shared" si="6"/>
        <v>0</v>
      </c>
      <c r="N59" s="32">
        <f t="shared" si="6"/>
        <v>0</v>
      </c>
      <c r="O59" s="32">
        <f t="shared" si="6"/>
        <v>0</v>
      </c>
      <c r="P59" s="32">
        <f t="shared" si="6"/>
        <v>0</v>
      </c>
      <c r="Q59" s="32">
        <f t="shared" si="6"/>
        <v>0</v>
      </c>
      <c r="R59" s="32">
        <f t="shared" si="6"/>
        <v>0</v>
      </c>
      <c r="S59" s="32">
        <f t="shared" si="6"/>
        <v>0</v>
      </c>
      <c r="T59" s="32">
        <f t="shared" si="6"/>
        <v>3.0207969147473444</v>
      </c>
      <c r="U59" s="32">
        <f t="shared" si="6"/>
        <v>0.03644552581543803</v>
      </c>
      <c r="V59" s="32">
        <f t="shared" si="6"/>
        <v>0</v>
      </c>
      <c r="W59" s="32">
        <f t="shared" si="6"/>
        <v>0</v>
      </c>
      <c r="X59" s="32">
        <f t="shared" si="6"/>
        <v>0</v>
      </c>
      <c r="Y59" s="32">
        <f t="shared" si="6"/>
        <v>0.033812896544466835</v>
      </c>
      <c r="Z59" s="32">
        <f t="shared" si="6"/>
        <v>0.5398840055476899</v>
      </c>
      <c r="AA59" s="32">
        <f t="shared" si="6"/>
        <v>0.5730873898489152</v>
      </c>
      <c r="AB59" s="32">
        <f t="shared" si="6"/>
        <v>0</v>
      </c>
      <c r="AC59" s="32">
        <f t="shared" si="6"/>
        <v>0.41754708133745333</v>
      </c>
    </row>
    <row r="60" spans="1:29" ht="15" customHeight="1">
      <c r="A60" s="18" t="s">
        <v>13</v>
      </c>
      <c r="B60" s="32">
        <f aca="true" t="shared" si="7" ref="B60:AC60">B18/B$7*100</f>
        <v>2.1962937542896364</v>
      </c>
      <c r="C60" s="32">
        <f t="shared" si="7"/>
        <v>6.813819577735125</v>
      </c>
      <c r="D60" s="32">
        <f t="shared" si="7"/>
        <v>3.062583222370173</v>
      </c>
      <c r="E60" s="32">
        <f t="shared" si="7"/>
        <v>5.2471372662704745</v>
      </c>
      <c r="F60" s="32">
        <f t="shared" si="7"/>
        <v>0</v>
      </c>
      <c r="G60" s="32">
        <f t="shared" si="7"/>
        <v>24.51929281197574</v>
      </c>
      <c r="H60" s="32">
        <f t="shared" si="7"/>
        <v>3.001271199578334</v>
      </c>
      <c r="I60" s="32">
        <f t="shared" si="7"/>
        <v>0.47494740811889</v>
      </c>
      <c r="J60" s="32">
        <f t="shared" si="7"/>
        <v>9.954990733386285</v>
      </c>
      <c r="K60" s="32">
        <f t="shared" si="7"/>
        <v>0</v>
      </c>
      <c r="L60" s="32">
        <f t="shared" si="7"/>
        <v>0</v>
      </c>
      <c r="M60" s="32">
        <f t="shared" si="7"/>
        <v>10.906138489507523</v>
      </c>
      <c r="N60" s="32">
        <f t="shared" si="7"/>
        <v>8.564604706094762</v>
      </c>
      <c r="O60" s="32">
        <f t="shared" si="7"/>
        <v>3.251663635400179</v>
      </c>
      <c r="P60" s="32">
        <f t="shared" si="7"/>
        <v>0.30052589007709835</v>
      </c>
      <c r="Q60" s="32">
        <f t="shared" si="7"/>
        <v>2.0239934984178336</v>
      </c>
      <c r="R60" s="32">
        <f t="shared" si="7"/>
        <v>3.6916544371398836</v>
      </c>
      <c r="S60" s="32">
        <f t="shared" si="7"/>
        <v>5.160742499059002</v>
      </c>
      <c r="T60" s="32">
        <f t="shared" si="7"/>
        <v>5.170234040434938</v>
      </c>
      <c r="U60" s="32">
        <f t="shared" si="7"/>
        <v>0.021029587742433</v>
      </c>
      <c r="V60" s="32">
        <f t="shared" si="7"/>
        <v>0</v>
      </c>
      <c r="W60" s="32">
        <f t="shared" si="7"/>
        <v>0</v>
      </c>
      <c r="X60" s="32">
        <f t="shared" si="7"/>
        <v>0</v>
      </c>
      <c r="Y60" s="32">
        <f t="shared" si="7"/>
        <v>0</v>
      </c>
      <c r="Z60" s="32">
        <f t="shared" si="7"/>
        <v>0</v>
      </c>
      <c r="AA60" s="32">
        <f t="shared" si="7"/>
        <v>0</v>
      </c>
      <c r="AB60" s="32">
        <f t="shared" si="7"/>
        <v>0.16743157385214802</v>
      </c>
      <c r="AC60" s="32">
        <f t="shared" si="7"/>
        <v>0.2816054100246866</v>
      </c>
    </row>
    <row r="61" spans="1:28" ht="15" customHeight="1">
      <c r="A61" s="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4"/>
    </row>
    <row r="62" spans="1:29" s="31" customFormat="1" ht="15" customHeight="1">
      <c r="A62" s="8" t="s">
        <v>19</v>
      </c>
      <c r="B62" s="30">
        <f>SUM(B63:B75)</f>
        <v>100.00000000000001</v>
      </c>
      <c r="C62" s="30">
        <f aca="true" t="shared" si="8" ref="C62:S62">SUM(C63:C75)</f>
        <v>100.00000000000001</v>
      </c>
      <c r="D62" s="30">
        <f t="shared" si="8"/>
        <v>100.00000000000001</v>
      </c>
      <c r="E62" s="30">
        <f t="shared" si="8"/>
        <v>99.99999999999999</v>
      </c>
      <c r="F62" s="30">
        <f t="shared" si="8"/>
        <v>100</v>
      </c>
      <c r="G62" s="30">
        <f t="shared" si="8"/>
        <v>100</v>
      </c>
      <c r="H62" s="30">
        <f t="shared" si="8"/>
        <v>99.99999999999999</v>
      </c>
      <c r="I62" s="30">
        <f t="shared" si="8"/>
        <v>100.00000000000001</v>
      </c>
      <c r="J62" s="30">
        <f t="shared" si="8"/>
        <v>100</v>
      </c>
      <c r="K62" s="30">
        <f t="shared" si="8"/>
        <v>100.00000000000001</v>
      </c>
      <c r="L62" s="30">
        <f t="shared" si="8"/>
        <v>100</v>
      </c>
      <c r="M62" s="30">
        <f t="shared" si="8"/>
        <v>99.99999999999999</v>
      </c>
      <c r="N62" s="30">
        <f t="shared" si="8"/>
        <v>100</v>
      </c>
      <c r="O62" s="30">
        <f t="shared" si="8"/>
        <v>100</v>
      </c>
      <c r="P62" s="30">
        <f t="shared" si="8"/>
        <v>100.00000000000001</v>
      </c>
      <c r="Q62" s="30">
        <f t="shared" si="8"/>
        <v>100</v>
      </c>
      <c r="R62" s="30">
        <f t="shared" si="8"/>
        <v>100</v>
      </c>
      <c r="S62" s="30">
        <f t="shared" si="8"/>
        <v>99.99999999999999</v>
      </c>
      <c r="T62" s="30">
        <f>SUM(T63:T77)</f>
        <v>100.00000000000001</v>
      </c>
      <c r="U62" s="30">
        <f>SUM(U63:U77)</f>
        <v>100</v>
      </c>
      <c r="V62" s="30">
        <f>SUM(V63:V77)</f>
        <v>100</v>
      </c>
      <c r="W62" s="30">
        <f>SUM(W63:W77)</f>
        <v>99.99999999999999</v>
      </c>
      <c r="X62" s="30">
        <f>X63+X67+X70+X73+X74+X75+X76+X77</f>
        <v>100</v>
      </c>
      <c r="Y62" s="30">
        <f>Y63+Y67+Y70+Y73+Y74+Y75+Y76+Y77</f>
        <v>100</v>
      </c>
      <c r="Z62" s="30">
        <f>Z63+Z67+Z70+Z73+Z74+Z75+Z76+Z77</f>
        <v>100</v>
      </c>
      <c r="AA62" s="30">
        <f>AA63+AA67+AA70+AA73+AA74+AA75+AA76+AA77</f>
        <v>100</v>
      </c>
      <c r="AB62" s="30">
        <f>AB63+AB67+AB70+AB73+AB74+AB75+AB76+AB77</f>
        <v>100</v>
      </c>
      <c r="AC62" s="30">
        <f>AC63+AC67+AC70+AC73+AC74+AC75+AC76+AC77</f>
        <v>100</v>
      </c>
    </row>
    <row r="63" spans="1:29" ht="15" customHeight="1">
      <c r="A63" s="18" t="s">
        <v>27</v>
      </c>
      <c r="B63" s="32">
        <f aca="true" t="shared" si="9" ref="B63:AC72">B21/B$20*100</f>
        <v>30.748112560054906</v>
      </c>
      <c r="C63" s="32">
        <f t="shared" si="9"/>
        <v>42.75431861804223</v>
      </c>
      <c r="D63" s="32">
        <f t="shared" si="9"/>
        <v>56.89081225033289</v>
      </c>
      <c r="E63" s="32">
        <f t="shared" si="9"/>
        <v>32.164081750978404</v>
      </c>
      <c r="F63" s="32">
        <f t="shared" si="9"/>
        <v>32.84175642087821</v>
      </c>
      <c r="G63" s="32">
        <f t="shared" si="9"/>
        <v>50.234438852325034</v>
      </c>
      <c r="H63" s="32">
        <f t="shared" si="9"/>
        <v>37.56239729637553</v>
      </c>
      <c r="I63" s="32">
        <f t="shared" si="9"/>
        <v>43.573183738649284</v>
      </c>
      <c r="J63" s="32">
        <f t="shared" si="9"/>
        <v>30.153211343733922</v>
      </c>
      <c r="K63" s="32">
        <f t="shared" si="9"/>
        <v>27.85854083130917</v>
      </c>
      <c r="L63" s="32">
        <f t="shared" si="9"/>
        <v>26.891247562929095</v>
      </c>
      <c r="M63" s="32">
        <f t="shared" si="9"/>
        <v>32.32759376589279</v>
      </c>
      <c r="N63" s="32">
        <f t="shared" si="9"/>
        <v>25.788308696533115</v>
      </c>
      <c r="O63" s="32">
        <f t="shared" si="9"/>
        <v>16.173150426966313</v>
      </c>
      <c r="P63" s="32">
        <f t="shared" si="9"/>
        <v>13.897503485213395</v>
      </c>
      <c r="Q63" s="32">
        <f t="shared" si="9"/>
        <v>13.599453842611808</v>
      </c>
      <c r="R63" s="32">
        <f t="shared" si="9"/>
        <v>13.52164454541385</v>
      </c>
      <c r="S63" s="32">
        <f t="shared" si="9"/>
        <v>14.899719237204115</v>
      </c>
      <c r="T63" s="32">
        <f t="shared" si="9"/>
        <v>10.222210585312773</v>
      </c>
      <c r="U63" s="32">
        <f t="shared" si="9"/>
        <v>8.181067413941143</v>
      </c>
      <c r="V63" s="32">
        <f t="shared" si="9"/>
        <v>8.711212246397194</v>
      </c>
      <c r="W63" s="32">
        <f t="shared" si="9"/>
        <v>8.158236450896725</v>
      </c>
      <c r="X63" s="32">
        <f t="shared" si="9"/>
        <v>5.616396681539601</v>
      </c>
      <c r="Y63" s="32">
        <f t="shared" si="9"/>
        <v>6.884540530710133</v>
      </c>
      <c r="Z63" s="32">
        <f t="shared" si="9"/>
        <v>7.113686383960507</v>
      </c>
      <c r="AA63" s="32">
        <f t="shared" si="9"/>
        <v>5.784637270677904</v>
      </c>
      <c r="AB63" s="32">
        <f t="shared" si="9"/>
        <v>5.641918059820758</v>
      </c>
      <c r="AC63" s="32">
        <f t="shared" si="9"/>
        <v>5.018924365770905</v>
      </c>
    </row>
    <row r="64" spans="1:29" ht="15" customHeight="1">
      <c r="A64" s="20" t="s">
        <v>24</v>
      </c>
      <c r="B64" s="32">
        <f t="shared" si="9"/>
        <v>0</v>
      </c>
      <c r="C64" s="32">
        <f t="shared" si="9"/>
        <v>0</v>
      </c>
      <c r="D64" s="32">
        <f t="shared" si="9"/>
        <v>0</v>
      </c>
      <c r="E64" s="32">
        <f t="shared" si="9"/>
        <v>0</v>
      </c>
      <c r="F64" s="32">
        <f t="shared" si="9"/>
        <v>0</v>
      </c>
      <c r="G64" s="32">
        <f t="shared" si="9"/>
        <v>0</v>
      </c>
      <c r="H64" s="32">
        <f t="shared" si="9"/>
        <v>0</v>
      </c>
      <c r="I64" s="32">
        <f t="shared" si="9"/>
        <v>0</v>
      </c>
      <c r="J64" s="32">
        <f t="shared" si="9"/>
        <v>0</v>
      </c>
      <c r="K64" s="32">
        <f t="shared" si="9"/>
        <v>0</v>
      </c>
      <c r="L64" s="32">
        <f t="shared" si="9"/>
        <v>0</v>
      </c>
      <c r="M64" s="32">
        <f t="shared" si="9"/>
        <v>0</v>
      </c>
      <c r="N64" s="32">
        <f t="shared" si="9"/>
        <v>0</v>
      </c>
      <c r="O64" s="32">
        <f t="shared" si="9"/>
        <v>0</v>
      </c>
      <c r="P64" s="32">
        <f t="shared" si="9"/>
        <v>0</v>
      </c>
      <c r="Q64" s="32">
        <f t="shared" si="9"/>
        <v>0</v>
      </c>
      <c r="R64" s="32">
        <f t="shared" si="9"/>
        <v>0</v>
      </c>
      <c r="S64" s="32">
        <f t="shared" si="9"/>
        <v>0</v>
      </c>
      <c r="T64" s="32">
        <f t="shared" si="9"/>
        <v>0</v>
      </c>
      <c r="U64" s="32">
        <f t="shared" si="9"/>
        <v>0</v>
      </c>
      <c r="V64" s="32">
        <f t="shared" si="9"/>
        <v>0</v>
      </c>
      <c r="W64" s="32">
        <f t="shared" si="9"/>
        <v>0</v>
      </c>
      <c r="X64" s="32">
        <f t="shared" si="9"/>
        <v>3.8500487453925967</v>
      </c>
      <c r="Y64" s="32">
        <f t="shared" si="9"/>
        <v>4.810074167583257</v>
      </c>
      <c r="Z64" s="32">
        <f t="shared" si="9"/>
        <v>5.041381809005572</v>
      </c>
      <c r="AA64" s="32">
        <f t="shared" si="9"/>
        <v>4.415491701966896</v>
      </c>
      <c r="AB64" s="32">
        <f t="shared" si="9"/>
        <v>4.2183328614796</v>
      </c>
      <c r="AC64" s="32">
        <f t="shared" si="9"/>
        <v>3.8000784574556272</v>
      </c>
    </row>
    <row r="65" spans="1:29" ht="15" customHeight="1">
      <c r="A65" s="20" t="s">
        <v>25</v>
      </c>
      <c r="B65" s="32">
        <f t="shared" si="9"/>
        <v>0</v>
      </c>
      <c r="C65" s="32">
        <f t="shared" si="9"/>
        <v>0</v>
      </c>
      <c r="D65" s="32">
        <f t="shared" si="9"/>
        <v>0</v>
      </c>
      <c r="E65" s="32">
        <f t="shared" si="9"/>
        <v>0</v>
      </c>
      <c r="F65" s="32">
        <f t="shared" si="9"/>
        <v>0</v>
      </c>
      <c r="G65" s="32">
        <f t="shared" si="9"/>
        <v>0</v>
      </c>
      <c r="H65" s="32">
        <f t="shared" si="9"/>
        <v>0</v>
      </c>
      <c r="I65" s="32">
        <f t="shared" si="9"/>
        <v>0</v>
      </c>
      <c r="J65" s="32">
        <f t="shared" si="9"/>
        <v>0</v>
      </c>
      <c r="K65" s="32">
        <f t="shared" si="9"/>
        <v>0</v>
      </c>
      <c r="L65" s="32">
        <f t="shared" si="9"/>
        <v>0</v>
      </c>
      <c r="M65" s="32">
        <f t="shared" si="9"/>
        <v>0</v>
      </c>
      <c r="N65" s="32">
        <f t="shared" si="9"/>
        <v>0</v>
      </c>
      <c r="O65" s="32">
        <f t="shared" si="9"/>
        <v>0</v>
      </c>
      <c r="P65" s="32">
        <f t="shared" si="9"/>
        <v>0</v>
      </c>
      <c r="Q65" s="32">
        <f t="shared" si="9"/>
        <v>0</v>
      </c>
      <c r="R65" s="32">
        <f t="shared" si="9"/>
        <v>0</v>
      </c>
      <c r="S65" s="32">
        <f t="shared" si="9"/>
        <v>0</v>
      </c>
      <c r="T65" s="32">
        <f t="shared" si="9"/>
        <v>0</v>
      </c>
      <c r="U65" s="32">
        <f t="shared" si="9"/>
        <v>0</v>
      </c>
      <c r="V65" s="32">
        <f t="shared" si="9"/>
        <v>0</v>
      </c>
      <c r="W65" s="32">
        <f t="shared" si="9"/>
        <v>0</v>
      </c>
      <c r="X65" s="32">
        <f t="shared" si="9"/>
        <v>0.25217488252698184</v>
      </c>
      <c r="Y65" s="32">
        <f t="shared" si="9"/>
        <v>0.6165533501162358</v>
      </c>
      <c r="Z65" s="32">
        <f t="shared" si="9"/>
        <v>0.6268315496779353</v>
      </c>
      <c r="AA65" s="32">
        <f t="shared" si="9"/>
        <v>0.3732139070522723</v>
      </c>
      <c r="AB65" s="32">
        <f t="shared" si="9"/>
        <v>0.3921729091679346</v>
      </c>
      <c r="AC65" s="32">
        <f t="shared" si="9"/>
        <v>0.3378409973110981</v>
      </c>
    </row>
    <row r="66" spans="1:29" ht="15" customHeight="1">
      <c r="A66" s="20" t="s">
        <v>26</v>
      </c>
      <c r="B66" s="32">
        <f t="shared" si="9"/>
        <v>0</v>
      </c>
      <c r="C66" s="32">
        <f t="shared" si="9"/>
        <v>0</v>
      </c>
      <c r="D66" s="32">
        <f t="shared" si="9"/>
        <v>0</v>
      </c>
      <c r="E66" s="32">
        <f t="shared" si="9"/>
        <v>0</v>
      </c>
      <c r="F66" s="32">
        <f t="shared" si="9"/>
        <v>0</v>
      </c>
      <c r="G66" s="32">
        <f t="shared" si="9"/>
        <v>0</v>
      </c>
      <c r="H66" s="32">
        <f t="shared" si="9"/>
        <v>0</v>
      </c>
      <c r="I66" s="32">
        <f t="shared" si="9"/>
        <v>0</v>
      </c>
      <c r="J66" s="32">
        <f t="shared" si="9"/>
        <v>0</v>
      </c>
      <c r="K66" s="32">
        <f t="shared" si="9"/>
        <v>0</v>
      </c>
      <c r="L66" s="32">
        <f t="shared" si="9"/>
        <v>0</v>
      </c>
      <c r="M66" s="32">
        <f t="shared" si="9"/>
        <v>0</v>
      </c>
      <c r="N66" s="32">
        <f t="shared" si="9"/>
        <v>0</v>
      </c>
      <c r="O66" s="32">
        <f t="shared" si="9"/>
        <v>0</v>
      </c>
      <c r="P66" s="32">
        <f t="shared" si="9"/>
        <v>0</v>
      </c>
      <c r="Q66" s="32">
        <f t="shared" si="9"/>
        <v>0</v>
      </c>
      <c r="R66" s="32">
        <f t="shared" si="9"/>
        <v>0</v>
      </c>
      <c r="S66" s="32">
        <f t="shared" si="9"/>
        <v>0</v>
      </c>
      <c r="T66" s="32">
        <f t="shared" si="9"/>
        <v>0</v>
      </c>
      <c r="U66" s="32">
        <f t="shared" si="9"/>
        <v>0</v>
      </c>
      <c r="V66" s="32">
        <f t="shared" si="9"/>
        <v>0</v>
      </c>
      <c r="W66" s="32">
        <f t="shared" si="9"/>
        <v>0</v>
      </c>
      <c r="X66" s="32">
        <f t="shared" si="9"/>
        <v>1.5141730536200222</v>
      </c>
      <c r="Y66" s="32">
        <f t="shared" si="9"/>
        <v>1.4579130130106415</v>
      </c>
      <c r="Z66" s="32">
        <f t="shared" si="9"/>
        <v>1.4454730252769992</v>
      </c>
      <c r="AA66" s="32">
        <f t="shared" si="9"/>
        <v>0.9959316616587364</v>
      </c>
      <c r="AB66" s="32">
        <f t="shared" si="9"/>
        <v>1.031412289173223</v>
      </c>
      <c r="AC66" s="32">
        <f t="shared" si="9"/>
        <v>0.8810049110041798</v>
      </c>
    </row>
    <row r="67" spans="1:29" ht="15" customHeight="1">
      <c r="A67" s="18" t="s">
        <v>16</v>
      </c>
      <c r="B67" s="32">
        <f t="shared" si="9"/>
        <v>14.55044612216884</v>
      </c>
      <c r="C67" s="32">
        <f t="shared" si="9"/>
        <v>13.291746641074855</v>
      </c>
      <c r="D67" s="32">
        <f t="shared" si="9"/>
        <v>11.251664447403462</v>
      </c>
      <c r="E67" s="32">
        <f t="shared" si="9"/>
        <v>12.480069575300769</v>
      </c>
      <c r="F67" s="32">
        <f t="shared" si="9"/>
        <v>16.64457332228666</v>
      </c>
      <c r="G67" s="32">
        <f t="shared" si="9"/>
        <v>19.460575558136533</v>
      </c>
      <c r="H67" s="32">
        <f t="shared" si="9"/>
        <v>22.51573497039035</v>
      </c>
      <c r="I67" s="32">
        <f t="shared" si="9"/>
        <v>37.16787564156202</v>
      </c>
      <c r="J67" s="32">
        <f t="shared" si="9"/>
        <v>15.045383927545572</v>
      </c>
      <c r="K67" s="32">
        <f t="shared" si="9"/>
        <v>19.283812602840527</v>
      </c>
      <c r="L67" s="32">
        <f t="shared" si="9"/>
        <v>28.555188171509116</v>
      </c>
      <c r="M67" s="32">
        <f t="shared" si="9"/>
        <v>14.133089821349387</v>
      </c>
      <c r="N67" s="32">
        <f t="shared" si="9"/>
        <v>15.19680102432726</v>
      </c>
      <c r="O67" s="32">
        <f t="shared" si="9"/>
        <v>9.981916385898202</v>
      </c>
      <c r="P67" s="32">
        <f t="shared" si="9"/>
        <v>11.410391883776857</v>
      </c>
      <c r="Q67" s="32">
        <f t="shared" si="9"/>
        <v>10.977355286847745</v>
      </c>
      <c r="R67" s="32">
        <f t="shared" si="9"/>
        <v>11.981112890301281</v>
      </c>
      <c r="S67" s="32">
        <f t="shared" si="9"/>
        <v>11.441824178801513</v>
      </c>
      <c r="T67" s="32">
        <f t="shared" si="9"/>
        <v>7.811738759861224</v>
      </c>
      <c r="U67" s="32">
        <f t="shared" si="9"/>
        <v>11.524625433913947</v>
      </c>
      <c r="V67" s="32">
        <f t="shared" si="9"/>
        <v>12.266130723660316</v>
      </c>
      <c r="W67" s="32">
        <f t="shared" si="9"/>
        <v>8.496751930355385</v>
      </c>
      <c r="X67" s="32">
        <f>X25/X$20*100</f>
        <v>10.233824361635866</v>
      </c>
      <c r="Y67" s="32">
        <f>Y25/Y$20*100</f>
        <v>12.317492191095035</v>
      </c>
      <c r="Z67" s="32">
        <f>Z25/Z$20*100</f>
        <v>10.750227654849672</v>
      </c>
      <c r="AA67" s="32">
        <f>AA25/AA$20*100</f>
        <v>14.24193057114941</v>
      </c>
      <c r="AB67" s="32">
        <f t="shared" si="9"/>
        <v>7.2118470742315495</v>
      </c>
      <c r="AC67" s="32">
        <f t="shared" si="9"/>
        <v>10.908075140902604</v>
      </c>
    </row>
    <row r="68" spans="1:29" ht="15" customHeight="1">
      <c r="A68" s="21" t="s">
        <v>31</v>
      </c>
      <c r="B68" s="32">
        <f t="shared" si="9"/>
        <v>0</v>
      </c>
      <c r="C68" s="32">
        <f t="shared" si="9"/>
        <v>0</v>
      </c>
      <c r="D68" s="32">
        <f t="shared" si="9"/>
        <v>0</v>
      </c>
      <c r="E68" s="32">
        <f t="shared" si="9"/>
        <v>0</v>
      </c>
      <c r="F68" s="32">
        <f t="shared" si="9"/>
        <v>0</v>
      </c>
      <c r="G68" s="32">
        <f t="shared" si="9"/>
        <v>0</v>
      </c>
      <c r="H68" s="32">
        <f t="shared" si="9"/>
        <v>0</v>
      </c>
      <c r="I68" s="32">
        <f t="shared" si="9"/>
        <v>0</v>
      </c>
      <c r="J68" s="32">
        <f t="shared" si="9"/>
        <v>0</v>
      </c>
      <c r="K68" s="32">
        <f t="shared" si="9"/>
        <v>0</v>
      </c>
      <c r="L68" s="32">
        <f t="shared" si="9"/>
        <v>0</v>
      </c>
      <c r="M68" s="32">
        <f t="shared" si="9"/>
        <v>0</v>
      </c>
      <c r="N68" s="32">
        <f t="shared" si="9"/>
        <v>0</v>
      </c>
      <c r="O68" s="32">
        <f t="shared" si="9"/>
        <v>0</v>
      </c>
      <c r="P68" s="32">
        <f t="shared" si="9"/>
        <v>0</v>
      </c>
      <c r="Q68" s="32">
        <f t="shared" si="9"/>
        <v>0</v>
      </c>
      <c r="R68" s="32">
        <f t="shared" si="9"/>
        <v>0</v>
      </c>
      <c r="S68" s="32">
        <f t="shared" si="9"/>
        <v>0</v>
      </c>
      <c r="T68" s="32">
        <f t="shared" si="9"/>
        <v>0</v>
      </c>
      <c r="U68" s="32">
        <f t="shared" si="9"/>
        <v>0</v>
      </c>
      <c r="V68" s="32">
        <f t="shared" si="9"/>
        <v>0</v>
      </c>
      <c r="W68" s="32">
        <f t="shared" si="9"/>
        <v>0</v>
      </c>
      <c r="X68" s="32">
        <f t="shared" si="9"/>
        <v>0.06881060512230998</v>
      </c>
      <c r="Y68" s="32">
        <f t="shared" si="9"/>
        <v>0.036234973652436504</v>
      </c>
      <c r="Z68" s="32">
        <f t="shared" si="9"/>
        <v>0.07578077047823267</v>
      </c>
      <c r="AA68" s="32">
        <f t="shared" si="9"/>
        <v>0.024088916863320972</v>
      </c>
      <c r="AB68" s="32">
        <f t="shared" si="9"/>
        <v>0.015580171842555801</v>
      </c>
      <c r="AC68" s="32">
        <f t="shared" si="9"/>
        <v>0.012254383790268953</v>
      </c>
    </row>
    <row r="69" spans="1:29" ht="15" customHeight="1">
      <c r="A69" s="21" t="s">
        <v>28</v>
      </c>
      <c r="B69" s="32">
        <f t="shared" si="9"/>
        <v>0</v>
      </c>
      <c r="C69" s="32">
        <f t="shared" si="9"/>
        <v>0</v>
      </c>
      <c r="D69" s="32">
        <f t="shared" si="9"/>
        <v>0</v>
      </c>
      <c r="E69" s="32">
        <f t="shared" si="9"/>
        <v>0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0</v>
      </c>
      <c r="P69" s="32">
        <f t="shared" si="9"/>
        <v>0</v>
      </c>
      <c r="Q69" s="32">
        <f t="shared" si="9"/>
        <v>0</v>
      </c>
      <c r="R69" s="32">
        <f t="shared" si="9"/>
        <v>0</v>
      </c>
      <c r="S69" s="32">
        <f t="shared" si="9"/>
        <v>0</v>
      </c>
      <c r="T69" s="32">
        <f t="shared" si="9"/>
        <v>0</v>
      </c>
      <c r="U69" s="32">
        <f t="shared" si="9"/>
        <v>0</v>
      </c>
      <c r="V69" s="32">
        <f t="shared" si="9"/>
        <v>0</v>
      </c>
      <c r="W69" s="32">
        <f t="shared" si="9"/>
        <v>0</v>
      </c>
      <c r="X69" s="32">
        <f t="shared" si="9"/>
        <v>10.165013756513558</v>
      </c>
      <c r="Y69" s="32">
        <f t="shared" si="9"/>
        <v>12.281257217442597</v>
      </c>
      <c r="Z69" s="32">
        <f t="shared" si="9"/>
        <v>10.67444688437144</v>
      </c>
      <c r="AA69" s="32">
        <f t="shared" si="9"/>
        <v>14.217841654286092</v>
      </c>
      <c r="AB69" s="32">
        <f t="shared" si="9"/>
        <v>7.196266902388994</v>
      </c>
      <c r="AC69" s="32">
        <f t="shared" si="9"/>
        <v>10.895820757112336</v>
      </c>
    </row>
    <row r="70" spans="1:29" ht="15" customHeight="1">
      <c r="A70" s="18" t="s">
        <v>17</v>
      </c>
      <c r="B70" s="32">
        <f t="shared" si="9"/>
        <v>30.13040494166095</v>
      </c>
      <c r="C70" s="32">
        <f t="shared" si="9"/>
        <v>31.813819577735124</v>
      </c>
      <c r="D70" s="32">
        <f t="shared" si="9"/>
        <v>20.10652463382157</v>
      </c>
      <c r="E70" s="32">
        <f t="shared" si="9"/>
        <v>47.70256558921583</v>
      </c>
      <c r="F70" s="32">
        <f t="shared" si="9"/>
        <v>27.95360397680199</v>
      </c>
      <c r="G70" s="32">
        <f t="shared" si="9"/>
        <v>22.437303738116746</v>
      </c>
      <c r="H70" s="32">
        <f t="shared" si="9"/>
        <v>26.88432083837162</v>
      </c>
      <c r="I70" s="32">
        <f t="shared" si="9"/>
        <v>11.276759986564763</v>
      </c>
      <c r="J70" s="32">
        <f t="shared" si="9"/>
        <v>28.181495746349555</v>
      </c>
      <c r="K70" s="32">
        <f t="shared" si="9"/>
        <v>29.187163798771536</v>
      </c>
      <c r="L70" s="32">
        <f t="shared" si="9"/>
        <v>34.14127450031347</v>
      </c>
      <c r="M70" s="32">
        <f t="shared" si="9"/>
        <v>24.573791396410954</v>
      </c>
      <c r="N70" s="32">
        <f t="shared" si="9"/>
        <v>28.128288226992204</v>
      </c>
      <c r="O70" s="32">
        <f t="shared" si="9"/>
        <v>61.61949839515939</v>
      </c>
      <c r="P70" s="32">
        <f t="shared" si="9"/>
        <v>67.2477292430582</v>
      </c>
      <c r="Q70" s="32">
        <f t="shared" si="9"/>
        <v>64.43862877813741</v>
      </c>
      <c r="R70" s="32">
        <f t="shared" si="9"/>
        <v>62.33658474819988</v>
      </c>
      <c r="S70" s="32">
        <f t="shared" si="9"/>
        <v>64.07019123842308</v>
      </c>
      <c r="T70" s="32">
        <f t="shared" si="9"/>
        <v>65.91599258640186</v>
      </c>
      <c r="U70" s="32">
        <f t="shared" si="9"/>
        <v>79.57221196874804</v>
      </c>
      <c r="V70" s="32">
        <f t="shared" si="9"/>
        <v>77.98343679407523</v>
      </c>
      <c r="W70" s="32">
        <f t="shared" si="9"/>
        <v>82.69877346745946</v>
      </c>
      <c r="X70" s="32">
        <f>X28/X$20*100</f>
        <v>82.16737321231653</v>
      </c>
      <c r="Y70" s="32">
        <f>Y28/Y$20*100</f>
        <v>75.17095478186747</v>
      </c>
      <c r="Z70" s="32">
        <f>Z28/Z$20*100</f>
        <v>80.99594423037918</v>
      </c>
      <c r="AA70" s="32">
        <f>AA28/AA$20*100</f>
        <v>78.27123699376332</v>
      </c>
      <c r="AB70" s="32">
        <f t="shared" si="9"/>
        <v>84.66385645738924</v>
      </c>
      <c r="AC70" s="32">
        <f t="shared" si="9"/>
        <v>72.22595890838281</v>
      </c>
    </row>
    <row r="71" spans="1:29" ht="15" customHeight="1">
      <c r="A71" s="20" t="s">
        <v>29</v>
      </c>
      <c r="B71" s="32">
        <f t="shared" si="9"/>
        <v>0</v>
      </c>
      <c r="C71" s="32">
        <f t="shared" si="9"/>
        <v>0</v>
      </c>
      <c r="D71" s="32">
        <f t="shared" si="9"/>
        <v>0</v>
      </c>
      <c r="E71" s="32">
        <f t="shared" si="9"/>
        <v>0</v>
      </c>
      <c r="F71" s="32">
        <f t="shared" si="9"/>
        <v>0</v>
      </c>
      <c r="G71" s="32">
        <f t="shared" si="9"/>
        <v>0</v>
      </c>
      <c r="H71" s="32">
        <f t="shared" si="9"/>
        <v>0</v>
      </c>
      <c r="I71" s="32">
        <f t="shared" si="9"/>
        <v>0</v>
      </c>
      <c r="J71" s="32">
        <f t="shared" si="9"/>
        <v>0</v>
      </c>
      <c r="K71" s="32">
        <f t="shared" si="9"/>
        <v>0</v>
      </c>
      <c r="L71" s="32">
        <f t="shared" si="9"/>
        <v>0</v>
      </c>
      <c r="M71" s="32">
        <f t="shared" si="9"/>
        <v>0</v>
      </c>
      <c r="N71" s="32">
        <f t="shared" si="9"/>
        <v>0</v>
      </c>
      <c r="O71" s="32">
        <f t="shared" si="9"/>
        <v>0</v>
      </c>
      <c r="P71" s="32">
        <f t="shared" si="9"/>
        <v>0</v>
      </c>
      <c r="Q71" s="32">
        <f t="shared" si="9"/>
        <v>0</v>
      </c>
      <c r="R71" s="32">
        <f t="shared" si="9"/>
        <v>0</v>
      </c>
      <c r="S71" s="32">
        <f t="shared" si="9"/>
        <v>0</v>
      </c>
      <c r="T71" s="32">
        <f t="shared" si="9"/>
        <v>0</v>
      </c>
      <c r="U71" s="32">
        <f t="shared" si="9"/>
        <v>0</v>
      </c>
      <c r="V71" s="32">
        <f t="shared" si="9"/>
        <v>0</v>
      </c>
      <c r="W71" s="32">
        <f t="shared" si="9"/>
        <v>0</v>
      </c>
      <c r="X71" s="32">
        <f t="shared" si="9"/>
        <v>62.76009077430913</v>
      </c>
      <c r="Y71" s="32">
        <f t="shared" si="9"/>
        <v>56.50289078555516</v>
      </c>
      <c r="Z71" s="32">
        <f t="shared" si="9"/>
        <v>63.52057266725753</v>
      </c>
      <c r="AA71" s="32">
        <f t="shared" si="9"/>
        <v>61.95346556754108</v>
      </c>
      <c r="AB71" s="32">
        <f t="shared" si="9"/>
        <v>67.08633798634894</v>
      </c>
      <c r="AC71" s="32">
        <f t="shared" si="9"/>
        <v>57.39807257563865</v>
      </c>
    </row>
    <row r="72" spans="1:29" ht="15" customHeight="1">
      <c r="A72" s="20" t="s">
        <v>30</v>
      </c>
      <c r="B72" s="32">
        <f t="shared" si="9"/>
        <v>0</v>
      </c>
      <c r="C72" s="32">
        <f t="shared" si="9"/>
        <v>0</v>
      </c>
      <c r="D72" s="32">
        <f t="shared" si="9"/>
        <v>0</v>
      </c>
      <c r="E72" s="32">
        <f t="shared" si="9"/>
        <v>0</v>
      </c>
      <c r="F72" s="32">
        <f t="shared" si="9"/>
        <v>0</v>
      </c>
      <c r="G72" s="32">
        <f t="shared" si="9"/>
        <v>0</v>
      </c>
      <c r="H72" s="32">
        <f t="shared" si="9"/>
        <v>0</v>
      </c>
      <c r="I72" s="32">
        <f t="shared" si="9"/>
        <v>0</v>
      </c>
      <c r="J72" s="32">
        <f t="shared" si="9"/>
        <v>0</v>
      </c>
      <c r="K72" s="32">
        <f t="shared" si="9"/>
        <v>0</v>
      </c>
      <c r="L72" s="32">
        <f t="shared" si="9"/>
        <v>0</v>
      </c>
      <c r="M72" s="32">
        <f aca="true" t="shared" si="10" ref="C72:AC77">M30/M$20*100</f>
        <v>0</v>
      </c>
      <c r="N72" s="32">
        <f t="shared" si="10"/>
        <v>0</v>
      </c>
      <c r="O72" s="32">
        <f t="shared" si="10"/>
        <v>0</v>
      </c>
      <c r="P72" s="32">
        <f t="shared" si="10"/>
        <v>0</v>
      </c>
      <c r="Q72" s="32">
        <f t="shared" si="10"/>
        <v>0</v>
      </c>
      <c r="R72" s="32">
        <f t="shared" si="10"/>
        <v>0</v>
      </c>
      <c r="S72" s="32">
        <f t="shared" si="10"/>
        <v>0</v>
      </c>
      <c r="T72" s="32">
        <f t="shared" si="10"/>
        <v>0</v>
      </c>
      <c r="U72" s="32">
        <f t="shared" si="10"/>
        <v>0</v>
      </c>
      <c r="V72" s="32">
        <f t="shared" si="10"/>
        <v>0</v>
      </c>
      <c r="W72" s="32">
        <f t="shared" si="10"/>
        <v>0</v>
      </c>
      <c r="X72" s="32">
        <f t="shared" si="10"/>
        <v>19.407282438007407</v>
      </c>
      <c r="Y72" s="32">
        <f t="shared" si="10"/>
        <v>18.6680639963123</v>
      </c>
      <c r="Z72" s="32">
        <f t="shared" si="10"/>
        <v>17.47537156312164</v>
      </c>
      <c r="AA72" s="32">
        <f t="shared" si="10"/>
        <v>16.317771426222247</v>
      </c>
      <c r="AB72" s="32">
        <f t="shared" si="10"/>
        <v>17.57751847104031</v>
      </c>
      <c r="AC72" s="32">
        <f t="shared" si="10"/>
        <v>14.827886332744178</v>
      </c>
    </row>
    <row r="73" spans="1:29" ht="15" customHeight="1">
      <c r="A73" s="18" t="s">
        <v>14</v>
      </c>
      <c r="B73" s="32">
        <f>B31/B$20*100</f>
        <v>14.962251201098148</v>
      </c>
      <c r="C73" s="32">
        <f t="shared" si="10"/>
        <v>7.773512476007678</v>
      </c>
      <c r="D73" s="32">
        <f t="shared" si="10"/>
        <v>0</v>
      </c>
      <c r="E73" s="32">
        <f t="shared" si="10"/>
        <v>4.928250471082766</v>
      </c>
      <c r="F73" s="32">
        <f t="shared" si="10"/>
        <v>1.292460646230323</v>
      </c>
      <c r="G73" s="32">
        <f t="shared" si="10"/>
        <v>2.4734374327870263</v>
      </c>
      <c r="H73" s="32">
        <f t="shared" si="10"/>
        <v>10.008371314296346</v>
      </c>
      <c r="I73" s="32">
        <f t="shared" si="10"/>
        <v>0.8220243602057713</v>
      </c>
      <c r="J73" s="32">
        <f t="shared" si="10"/>
        <v>0.7603119177144684</v>
      </c>
      <c r="K73" s="32">
        <f t="shared" si="10"/>
        <v>22.509981705883757</v>
      </c>
      <c r="L73" s="32">
        <f t="shared" si="10"/>
        <v>9.786282154596659</v>
      </c>
      <c r="M73" s="32">
        <f t="shared" si="10"/>
        <v>8.34151720659353</v>
      </c>
      <c r="N73" s="32">
        <f t="shared" si="10"/>
        <v>6.720535204927051</v>
      </c>
      <c r="O73" s="32">
        <f t="shared" si="10"/>
        <v>5.621831672819773</v>
      </c>
      <c r="P73" s="32">
        <f t="shared" si="10"/>
        <v>1.8283440968459586</v>
      </c>
      <c r="Q73" s="32">
        <f t="shared" si="10"/>
        <v>2.041193504854985</v>
      </c>
      <c r="R73" s="32">
        <f t="shared" si="10"/>
        <v>1.710384232788914</v>
      </c>
      <c r="S73" s="32">
        <f t="shared" si="10"/>
        <v>1.7324573692931593</v>
      </c>
      <c r="T73" s="32">
        <f t="shared" si="10"/>
        <v>2.0380918316443752</v>
      </c>
      <c r="U73" s="32">
        <f t="shared" si="10"/>
        <v>0</v>
      </c>
      <c r="V73" s="32">
        <f t="shared" si="10"/>
        <v>0.39521802499198555</v>
      </c>
      <c r="W73" s="32">
        <f t="shared" si="10"/>
        <v>0.3822666292771013</v>
      </c>
      <c r="X73" s="32">
        <f t="shared" si="10"/>
        <v>1.868653512366324</v>
      </c>
      <c r="Y73" s="32">
        <f t="shared" si="10"/>
        <v>5.486048386089606</v>
      </c>
      <c r="Z73" s="32">
        <f t="shared" si="10"/>
        <v>0.9682330300160635</v>
      </c>
      <c r="AA73" s="32">
        <f t="shared" si="10"/>
        <v>1.3865523474845531</v>
      </c>
      <c r="AB73" s="32">
        <f t="shared" si="10"/>
        <v>2.1263473966146464</v>
      </c>
      <c r="AC73" s="32">
        <f t="shared" si="10"/>
        <v>11.484064549019372</v>
      </c>
    </row>
    <row r="74" spans="1:29" ht="15" customHeight="1">
      <c r="A74" s="18" t="s">
        <v>13</v>
      </c>
      <c r="B74" s="32">
        <f>B32/B$20*100</f>
        <v>9.608785175017157</v>
      </c>
      <c r="C74" s="32">
        <f t="shared" si="10"/>
        <v>4.366602687140115</v>
      </c>
      <c r="D74" s="32">
        <f t="shared" si="10"/>
        <v>11.750998668442076</v>
      </c>
      <c r="E74" s="32">
        <f t="shared" si="10"/>
        <v>2.725032613422235</v>
      </c>
      <c r="F74" s="32">
        <f t="shared" si="10"/>
        <v>20.281690140845072</v>
      </c>
      <c r="G74" s="32">
        <f t="shared" si="10"/>
        <v>4.151073256764313</v>
      </c>
      <c r="H74" s="32">
        <f t="shared" si="10"/>
        <v>2.4834899079155424</v>
      </c>
      <c r="I74" s="32">
        <f t="shared" si="10"/>
        <v>7.077069939836067</v>
      </c>
      <c r="J74" s="32">
        <f t="shared" si="10"/>
        <v>25.859597064656487</v>
      </c>
      <c r="K74" s="32">
        <f t="shared" si="10"/>
        <v>0.5331951338332135</v>
      </c>
      <c r="L74" s="32">
        <f t="shared" si="10"/>
        <v>0</v>
      </c>
      <c r="M74" s="32">
        <f t="shared" si="10"/>
        <v>13.20716389542346</v>
      </c>
      <c r="N74" s="32">
        <f t="shared" si="10"/>
        <v>6.180487857842968</v>
      </c>
      <c r="O74" s="32">
        <f t="shared" si="10"/>
        <v>0.3809310817726215</v>
      </c>
      <c r="P74" s="32">
        <f t="shared" si="10"/>
        <v>2.623847948418674</v>
      </c>
      <c r="Q74" s="32">
        <f t="shared" si="10"/>
        <v>6.7882929525868745</v>
      </c>
      <c r="R74" s="32">
        <f t="shared" si="10"/>
        <v>7.128615614349153</v>
      </c>
      <c r="S74" s="32">
        <f t="shared" si="10"/>
        <v>7.8558079762781325</v>
      </c>
      <c r="T74" s="32">
        <f t="shared" si="10"/>
        <v>8.621410993086165</v>
      </c>
      <c r="U74" s="32">
        <f t="shared" si="10"/>
        <v>0</v>
      </c>
      <c r="V74" s="32">
        <f t="shared" si="10"/>
        <v>0</v>
      </c>
      <c r="W74" s="32">
        <f t="shared" si="10"/>
        <v>0</v>
      </c>
      <c r="X74" s="32">
        <f t="shared" si="10"/>
        <v>0</v>
      </c>
      <c r="Y74" s="32">
        <f t="shared" si="10"/>
        <v>0</v>
      </c>
      <c r="Z74" s="32">
        <f t="shared" si="10"/>
        <v>0</v>
      </c>
      <c r="AA74" s="32">
        <f t="shared" si="10"/>
        <v>0.17607649528103292</v>
      </c>
      <c r="AB74" s="32">
        <f t="shared" si="10"/>
        <v>0.3560310119438033</v>
      </c>
      <c r="AC74" s="32">
        <f t="shared" si="10"/>
        <v>0.3191470533235713</v>
      </c>
    </row>
    <row r="75" spans="1:31" ht="15" customHeight="1">
      <c r="A75" s="18" t="s">
        <v>10</v>
      </c>
      <c r="B75" s="32">
        <f>B33/B$20*100</f>
        <v>0</v>
      </c>
      <c r="C75" s="32">
        <f t="shared" si="10"/>
        <v>0</v>
      </c>
      <c r="D75" s="32">
        <f t="shared" si="10"/>
        <v>0</v>
      </c>
      <c r="E75" s="32">
        <f t="shared" si="10"/>
        <v>0</v>
      </c>
      <c r="F75" s="32">
        <f t="shared" si="10"/>
        <v>0.9859154929577465</v>
      </c>
      <c r="G75" s="32">
        <f t="shared" si="10"/>
        <v>1.243171161870349</v>
      </c>
      <c r="H75" s="32">
        <f t="shared" si="10"/>
        <v>0.5456856726506062</v>
      </c>
      <c r="I75" s="32">
        <f t="shared" si="10"/>
        <v>0.08308633318208872</v>
      </c>
      <c r="J75" s="32">
        <f t="shared" si="10"/>
        <v>0</v>
      </c>
      <c r="K75" s="32">
        <f t="shared" si="10"/>
        <v>0.6273059273617977</v>
      </c>
      <c r="L75" s="32">
        <f t="shared" si="10"/>
        <v>0.6260076106516594</v>
      </c>
      <c r="M75" s="32">
        <f t="shared" si="10"/>
        <v>7.416843914329879</v>
      </c>
      <c r="N75" s="32">
        <f t="shared" si="10"/>
        <v>17.98557898937741</v>
      </c>
      <c r="O75" s="32">
        <f t="shared" si="10"/>
        <v>6.222672037383724</v>
      </c>
      <c r="P75" s="32">
        <f t="shared" si="10"/>
        <v>2.9921833426869298</v>
      </c>
      <c r="Q75" s="32">
        <f t="shared" si="10"/>
        <v>2.155075634961159</v>
      </c>
      <c r="R75" s="32">
        <f t="shared" si="10"/>
        <v>3.321657968946909</v>
      </c>
      <c r="S75" s="32">
        <f t="shared" si="10"/>
        <v>0</v>
      </c>
      <c r="T75" s="32">
        <f t="shared" si="10"/>
        <v>0</v>
      </c>
      <c r="U75" s="32">
        <f t="shared" si="10"/>
        <v>0</v>
      </c>
      <c r="V75" s="32">
        <f t="shared" si="10"/>
        <v>0</v>
      </c>
      <c r="W75" s="32">
        <f t="shared" si="10"/>
        <v>0</v>
      </c>
      <c r="X75" s="32">
        <f t="shared" si="10"/>
        <v>0</v>
      </c>
      <c r="Y75" s="32">
        <f t="shared" si="10"/>
        <v>0</v>
      </c>
      <c r="Z75" s="32">
        <f t="shared" si="10"/>
        <v>0</v>
      </c>
      <c r="AA75" s="32">
        <f t="shared" si="10"/>
        <v>0</v>
      </c>
      <c r="AB75" s="32">
        <f>AB33/AB$20*100</f>
        <v>0</v>
      </c>
      <c r="AC75" s="32">
        <f>AC33/AC$20*100</f>
        <v>0</v>
      </c>
      <c r="AE75" s="1" t="s">
        <v>34</v>
      </c>
    </row>
    <row r="76" spans="1:29" ht="15" customHeight="1">
      <c r="A76" s="18" t="s">
        <v>21</v>
      </c>
      <c r="B76" s="32">
        <f>B34/B$20*100</f>
        <v>0</v>
      </c>
      <c r="C76" s="32">
        <f t="shared" si="10"/>
        <v>0</v>
      </c>
      <c r="D76" s="32">
        <f t="shared" si="10"/>
        <v>0</v>
      </c>
      <c r="E76" s="32">
        <f t="shared" si="10"/>
        <v>0</v>
      </c>
      <c r="F76" s="32">
        <f t="shared" si="10"/>
        <v>0</v>
      </c>
      <c r="G76" s="32">
        <f t="shared" si="10"/>
        <v>0</v>
      </c>
      <c r="H76" s="32">
        <f t="shared" si="10"/>
        <v>0</v>
      </c>
      <c r="I76" s="32">
        <f t="shared" si="10"/>
        <v>0</v>
      </c>
      <c r="J76" s="32">
        <f t="shared" si="10"/>
        <v>0</v>
      </c>
      <c r="K76" s="32">
        <f t="shared" si="10"/>
        <v>0</v>
      </c>
      <c r="L76" s="32">
        <f t="shared" si="10"/>
        <v>0</v>
      </c>
      <c r="M76" s="32">
        <f t="shared" si="10"/>
        <v>0</v>
      </c>
      <c r="N76" s="32">
        <f t="shared" si="10"/>
        <v>0</v>
      </c>
      <c r="O76" s="32">
        <f t="shared" si="10"/>
        <v>0</v>
      </c>
      <c r="P76" s="32">
        <f t="shared" si="10"/>
        <v>0</v>
      </c>
      <c r="Q76" s="32">
        <f t="shared" si="10"/>
        <v>0</v>
      </c>
      <c r="R76" s="32">
        <f t="shared" si="10"/>
        <v>0</v>
      </c>
      <c r="S76" s="32">
        <f t="shared" si="10"/>
        <v>0</v>
      </c>
      <c r="T76" s="32">
        <f t="shared" si="10"/>
        <v>0</v>
      </c>
      <c r="U76" s="32">
        <f t="shared" si="10"/>
        <v>0</v>
      </c>
      <c r="V76" s="32">
        <f t="shared" si="10"/>
        <v>0</v>
      </c>
      <c r="W76" s="32">
        <f t="shared" si="10"/>
        <v>0</v>
      </c>
      <c r="X76" s="32">
        <f t="shared" si="10"/>
        <v>0</v>
      </c>
      <c r="Y76" s="32">
        <f t="shared" si="10"/>
        <v>0</v>
      </c>
      <c r="Z76" s="32">
        <f t="shared" si="10"/>
        <v>0</v>
      </c>
      <c r="AA76" s="32">
        <f t="shared" si="10"/>
        <v>0</v>
      </c>
      <c r="AB76" s="32">
        <f t="shared" si="10"/>
        <v>0</v>
      </c>
      <c r="AC76" s="32">
        <f t="shared" si="10"/>
        <v>0</v>
      </c>
    </row>
    <row r="77" spans="1:29" ht="15" customHeight="1">
      <c r="A77" s="18" t="s">
        <v>22</v>
      </c>
      <c r="B77" s="32">
        <f>B35/B$20*100</f>
        <v>0</v>
      </c>
      <c r="C77" s="32">
        <f t="shared" si="10"/>
        <v>0</v>
      </c>
      <c r="D77" s="32">
        <f t="shared" si="10"/>
        <v>0</v>
      </c>
      <c r="E77" s="32">
        <f t="shared" si="10"/>
        <v>0</v>
      </c>
      <c r="F77" s="32">
        <f t="shared" si="10"/>
        <v>0</v>
      </c>
      <c r="G77" s="32">
        <f t="shared" si="10"/>
        <v>0</v>
      </c>
      <c r="H77" s="32">
        <f t="shared" si="10"/>
        <v>0</v>
      </c>
      <c r="I77" s="32">
        <f t="shared" si="10"/>
        <v>0</v>
      </c>
      <c r="J77" s="32">
        <f t="shared" si="10"/>
        <v>0</v>
      </c>
      <c r="K77" s="32">
        <f t="shared" si="10"/>
        <v>0</v>
      </c>
      <c r="L77" s="32">
        <f t="shared" si="10"/>
        <v>0</v>
      </c>
      <c r="M77" s="32">
        <f t="shared" si="10"/>
        <v>0</v>
      </c>
      <c r="N77" s="32">
        <f t="shared" si="10"/>
        <v>0</v>
      </c>
      <c r="O77" s="32">
        <f t="shared" si="10"/>
        <v>0</v>
      </c>
      <c r="P77" s="32">
        <f t="shared" si="10"/>
        <v>0</v>
      </c>
      <c r="Q77" s="32">
        <f t="shared" si="10"/>
        <v>0</v>
      </c>
      <c r="R77" s="32">
        <f t="shared" si="10"/>
        <v>0</v>
      </c>
      <c r="S77" s="32">
        <f t="shared" si="10"/>
        <v>0</v>
      </c>
      <c r="T77" s="32">
        <f t="shared" si="10"/>
        <v>5.390555243693611</v>
      </c>
      <c r="U77" s="32">
        <f t="shared" si="10"/>
        <v>0.722095183396871</v>
      </c>
      <c r="V77" s="32">
        <f t="shared" si="10"/>
        <v>0.6440022108752775</v>
      </c>
      <c r="W77" s="32">
        <f t="shared" si="10"/>
        <v>0.26397152201132046</v>
      </c>
      <c r="X77" s="32">
        <f t="shared" si="10"/>
        <v>0.11375223214167918</v>
      </c>
      <c r="Y77" s="32">
        <f t="shared" si="10"/>
        <v>0.1409641102377636</v>
      </c>
      <c r="Z77" s="32">
        <f t="shared" si="10"/>
        <v>0.1719087007945776</v>
      </c>
      <c r="AA77" s="32">
        <f t="shared" si="10"/>
        <v>0.1395663216437668</v>
      </c>
      <c r="AB77" s="32">
        <f t="shared" si="10"/>
        <v>0</v>
      </c>
      <c r="AC77" s="32">
        <f t="shared" si="10"/>
        <v>0.04382998260072653</v>
      </c>
    </row>
    <row r="78" spans="1:29" ht="1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22"/>
      <c r="Y78" s="22"/>
      <c r="Z78" s="22"/>
      <c r="AA78" s="22"/>
      <c r="AB78" s="22"/>
      <c r="AC78" s="22"/>
    </row>
    <row r="79" spans="1:256" ht="15" customHeight="1">
      <c r="A79" s="29" t="s">
        <v>32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  <c r="IO79" s="28"/>
      <c r="IP79" s="28"/>
      <c r="IQ79" s="28"/>
      <c r="IR79" s="28"/>
      <c r="IS79" s="28"/>
      <c r="IT79" s="28"/>
      <c r="IU79" s="28"/>
      <c r="IV79" s="28"/>
    </row>
    <row r="80" ht="15" customHeight="1">
      <c r="A80" s="29" t="s">
        <v>40</v>
      </c>
    </row>
    <row r="81" ht="15" customHeight="1"/>
    <row r="82" ht="15" customHeight="1"/>
    <row r="83" ht="15" customHeight="1"/>
    <row r="84" spans="1:30" s="38" customFormat="1" ht="15" customHeight="1" hidden="1">
      <c r="A84" s="36" t="s">
        <v>45</v>
      </c>
      <c r="B84" s="37">
        <v>0.11802941762158524</v>
      </c>
      <c r="C84" s="37">
        <v>0.14910143807090018</v>
      </c>
      <c r="D84" s="37">
        <v>0.2420283761864577</v>
      </c>
      <c r="E84" s="37">
        <v>0.45089207001707926</v>
      </c>
      <c r="F84" s="37">
        <v>0.7187093607688491</v>
      </c>
      <c r="G84" s="37">
        <v>1.1409077767375149</v>
      </c>
      <c r="H84" s="37">
        <v>1.9356950257899364</v>
      </c>
      <c r="I84" s="37">
        <v>4.677871763438514</v>
      </c>
      <c r="J84" s="37">
        <v>9.401126265783308</v>
      </c>
      <c r="K84" s="37">
        <v>11.918350345260333</v>
      </c>
      <c r="L84" s="37">
        <v>15.266164431478533</v>
      </c>
      <c r="M84" s="37">
        <v>18.85408949051557</v>
      </c>
      <c r="N84" s="37">
        <v>21.65692959197304</v>
      </c>
      <c r="O84" s="37">
        <v>23.74698812277574</v>
      </c>
      <c r="P84" s="37">
        <v>25.755145102829825</v>
      </c>
      <c r="Q84" s="37">
        <v>35.5427598739351</v>
      </c>
      <c r="R84" s="37">
        <v>46.378983283324075</v>
      </c>
      <c r="S84" s="37">
        <v>54.60034026311889</v>
      </c>
      <c r="T84" s="37">
        <v>63.03412209646774</v>
      </c>
      <c r="U84" s="37">
        <v>72.53228596768676</v>
      </c>
      <c r="V84" s="37">
        <v>81.3499348748106</v>
      </c>
      <c r="W84" s="37">
        <v>86.15007751691425</v>
      </c>
      <c r="X84" s="37">
        <v>92.10814646624468</v>
      </c>
      <c r="Y84" s="37">
        <v>100</v>
      </c>
      <c r="Z84" s="37">
        <v>109.07501186969668</v>
      </c>
      <c r="AA84" s="37">
        <v>114.08689293544731</v>
      </c>
      <c r="AB84" s="37">
        <v>121.74281048553523</v>
      </c>
      <c r="AC84" s="37">
        <v>127.19874043837436</v>
      </c>
      <c r="AD84" s="37">
        <v>135.63737459298054</v>
      </c>
    </row>
    <row r="85" spans="1:29" ht="15" customHeight="1">
      <c r="A85" s="48" t="s">
        <v>36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</row>
    <row r="86" spans="1:29" ht="15" customHeight="1">
      <c r="A86" s="49" t="s">
        <v>35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</row>
    <row r="87" spans="1:13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29" ht="15" customHeight="1">
      <c r="A88" s="4" t="s">
        <v>1</v>
      </c>
      <c r="B88" s="5">
        <v>1980</v>
      </c>
      <c r="C88" s="5">
        <v>1981</v>
      </c>
      <c r="D88" s="5">
        <v>1982</v>
      </c>
      <c r="E88" s="5">
        <v>1983</v>
      </c>
      <c r="F88" s="5">
        <v>1984</v>
      </c>
      <c r="G88" s="5">
        <v>1985</v>
      </c>
      <c r="H88" s="5">
        <v>1986</v>
      </c>
      <c r="I88" s="5">
        <v>1987</v>
      </c>
      <c r="J88" s="5">
        <v>1988</v>
      </c>
      <c r="K88" s="5">
        <v>1989</v>
      </c>
      <c r="L88" s="5">
        <v>1990</v>
      </c>
      <c r="M88" s="5">
        <v>1991</v>
      </c>
      <c r="N88" s="5">
        <v>1992</v>
      </c>
      <c r="O88" s="5">
        <v>1993</v>
      </c>
      <c r="P88" s="5">
        <v>1994</v>
      </c>
      <c r="Q88" s="5">
        <v>1995</v>
      </c>
      <c r="R88" s="5">
        <v>1996</v>
      </c>
      <c r="S88" s="5">
        <v>1997</v>
      </c>
      <c r="T88" s="6">
        <v>1998</v>
      </c>
      <c r="U88" s="5">
        <v>1999</v>
      </c>
      <c r="V88" s="6">
        <v>2000</v>
      </c>
      <c r="W88" s="5">
        <v>2001</v>
      </c>
      <c r="X88" s="6">
        <v>2002</v>
      </c>
      <c r="Y88" s="6">
        <v>2003</v>
      </c>
      <c r="Z88" s="6">
        <v>2004</v>
      </c>
      <c r="AA88" s="6">
        <v>2005</v>
      </c>
      <c r="AB88" s="5">
        <v>2006</v>
      </c>
      <c r="AC88" s="5">
        <v>2007</v>
      </c>
    </row>
    <row r="89" spans="1:22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39"/>
      <c r="T89" s="39"/>
      <c r="U89" s="2"/>
      <c r="V89" s="2"/>
    </row>
    <row r="90" spans="1:29" s="31" customFormat="1" ht="15" customHeight="1">
      <c r="A90" s="8" t="s">
        <v>18</v>
      </c>
      <c r="B90" s="9">
        <f aca="true" t="shared" si="11" ref="B90:AB94">B7/B$84*100</f>
        <v>1234438.0149966474</v>
      </c>
      <c r="C90" s="9">
        <f t="shared" si="11"/>
        <v>1397706.1703516392</v>
      </c>
      <c r="D90" s="9">
        <f t="shared" si="11"/>
        <v>1241176.7774228796</v>
      </c>
      <c r="E90" s="9">
        <f t="shared" si="11"/>
        <v>1530077.9185889594</v>
      </c>
      <c r="F90" s="9">
        <f t="shared" si="11"/>
        <v>1679399.3036472984</v>
      </c>
      <c r="G90" s="9">
        <f t="shared" si="11"/>
        <v>2037588.0043938349</v>
      </c>
      <c r="H90" s="9">
        <f t="shared" si="11"/>
        <v>1666223.220614926</v>
      </c>
      <c r="I90" s="9">
        <f t="shared" si="11"/>
        <v>3627782.2176822177</v>
      </c>
      <c r="J90" s="9">
        <f t="shared" si="11"/>
        <v>2129329.9796279334</v>
      </c>
      <c r="K90" s="9">
        <f t="shared" si="11"/>
        <v>1970320.4990394213</v>
      </c>
      <c r="L90" s="9">
        <f t="shared" si="11"/>
        <v>2094323.963527719</v>
      </c>
      <c r="M90" s="9">
        <f t="shared" si="11"/>
        <v>2540514.089746701</v>
      </c>
      <c r="N90" s="9">
        <f t="shared" si="11"/>
        <v>3410634.7202318576</v>
      </c>
      <c r="O90" s="9">
        <f t="shared" si="11"/>
        <v>5912470.2161845565</v>
      </c>
      <c r="P90" s="9">
        <f t="shared" si="11"/>
        <v>6916332.301324445</v>
      </c>
      <c r="Q90" s="9">
        <f t="shared" si="11"/>
        <v>6497019.573579714</v>
      </c>
      <c r="R90" s="9">
        <f t="shared" si="11"/>
        <v>6765152.913837487</v>
      </c>
      <c r="S90" s="9">
        <f t="shared" si="11"/>
        <v>7937733.239599468</v>
      </c>
      <c r="T90" s="9">
        <f t="shared" si="11"/>
        <v>10447125.136322029</v>
      </c>
      <c r="U90" s="9">
        <f t="shared" si="11"/>
        <v>10524452.013549928</v>
      </c>
      <c r="V90" s="9">
        <f t="shared" si="11"/>
        <v>11461051.496043632</v>
      </c>
      <c r="W90" s="9">
        <f t="shared" si="11"/>
        <v>12997573.911412392</v>
      </c>
      <c r="X90" s="9">
        <f t="shared" si="11"/>
        <v>12462888.048894662</v>
      </c>
      <c r="Y90" s="9">
        <f t="shared" si="11"/>
        <v>14431869.194000002</v>
      </c>
      <c r="Z90" s="9">
        <f t="shared" si="11"/>
        <v>13443781.051812027</v>
      </c>
      <c r="AA90" s="9">
        <f t="shared" si="11"/>
        <v>15607119.858259981</v>
      </c>
      <c r="AB90" s="9">
        <f t="shared" si="11"/>
        <v>15380852.655956062</v>
      </c>
      <c r="AC90" s="9">
        <f>AC7/AC$84*100</f>
        <v>18611801.436406236</v>
      </c>
    </row>
    <row r="91" spans="1:29" ht="15" customHeight="1">
      <c r="A91" s="18" t="s">
        <v>4</v>
      </c>
      <c r="B91" s="13">
        <f t="shared" si="11"/>
        <v>87266.37992083369</v>
      </c>
      <c r="C91" s="13">
        <f t="shared" si="11"/>
        <v>60361.59085011879</v>
      </c>
      <c r="D91" s="13">
        <f t="shared" si="11"/>
        <v>63215.728011218576</v>
      </c>
      <c r="E91" s="13">
        <f t="shared" si="11"/>
        <v>58772.3798269422</v>
      </c>
      <c r="F91" s="13">
        <f t="shared" si="11"/>
        <v>7791.744905074458</v>
      </c>
      <c r="G91" s="13">
        <f t="shared" si="11"/>
        <v>4294.825664184536</v>
      </c>
      <c r="H91" s="13">
        <f t="shared" si="11"/>
        <v>19011.25926848023</v>
      </c>
      <c r="I91" s="13">
        <f t="shared" si="11"/>
        <v>10175.567524538374</v>
      </c>
      <c r="J91" s="13">
        <f t="shared" si="11"/>
        <v>9552.047005989</v>
      </c>
      <c r="K91" s="13">
        <f t="shared" si="11"/>
        <v>36156.849523337885</v>
      </c>
      <c r="L91" s="13">
        <f t="shared" si="11"/>
        <v>47191.945510194215</v>
      </c>
      <c r="M91" s="13">
        <f t="shared" si="11"/>
        <v>66709.13494033738</v>
      </c>
      <c r="N91" s="13">
        <f t="shared" si="11"/>
        <v>77358.3805075006</v>
      </c>
      <c r="O91" s="13">
        <f t="shared" si="11"/>
        <v>79734.11155177177</v>
      </c>
      <c r="P91" s="13">
        <f t="shared" si="11"/>
        <v>98190.47766584464</v>
      </c>
      <c r="Q91" s="13">
        <f t="shared" si="11"/>
        <v>78525.51152187705</v>
      </c>
      <c r="R91" s="13">
        <f t="shared" si="11"/>
        <v>94692.28277755457</v>
      </c>
      <c r="S91" s="13">
        <f t="shared" si="11"/>
        <v>94765.55411679475</v>
      </c>
      <c r="T91" s="13">
        <f t="shared" si="11"/>
        <v>127579.26393728015</v>
      </c>
      <c r="U91" s="13">
        <f t="shared" si="11"/>
        <v>110054.03033286725</v>
      </c>
      <c r="V91" s="13">
        <f t="shared" si="11"/>
        <v>128537.69110069424</v>
      </c>
      <c r="W91" s="13">
        <f t="shared" si="11"/>
        <v>139375.88155556287</v>
      </c>
      <c r="X91" s="13">
        <f t="shared" si="11"/>
        <v>136616.8648786299</v>
      </c>
      <c r="Y91" s="13">
        <f t="shared" si="11"/>
        <v>215417.924</v>
      </c>
      <c r="Z91" s="13">
        <f t="shared" si="11"/>
        <v>235738.46162600012</v>
      </c>
      <c r="AA91" s="13">
        <f t="shared" si="11"/>
        <v>249379.65675073757</v>
      </c>
      <c r="AB91" s="13">
        <f t="shared" si="11"/>
        <v>301572.3873432524</v>
      </c>
      <c r="AC91" s="13">
        <f>AC8/AC$84*100</f>
        <v>308732.53826774994</v>
      </c>
    </row>
    <row r="92" spans="1:29" ht="15" customHeight="1">
      <c r="A92" s="18" t="s">
        <v>5</v>
      </c>
      <c r="B92" s="13">
        <f t="shared" si="11"/>
        <v>81335.65507184499</v>
      </c>
      <c r="C92" s="13">
        <f t="shared" si="11"/>
        <v>52313.378736769606</v>
      </c>
      <c r="D92" s="13">
        <f t="shared" si="11"/>
        <v>95443.35405615353</v>
      </c>
      <c r="E92" s="13">
        <f t="shared" si="11"/>
        <v>27279.255542316572</v>
      </c>
      <c r="F92" s="13">
        <f t="shared" si="11"/>
        <v>74021.57659820735</v>
      </c>
      <c r="G92" s="13">
        <f t="shared" si="11"/>
        <v>27872.542065524136</v>
      </c>
      <c r="H92" s="13">
        <f t="shared" si="11"/>
        <v>54140.76009067195</v>
      </c>
      <c r="I92" s="13">
        <f t="shared" si="11"/>
        <v>38500.414100196664</v>
      </c>
      <c r="J92" s="13">
        <f t="shared" si="11"/>
        <v>29156.08111738959</v>
      </c>
      <c r="K92" s="13">
        <f t="shared" si="11"/>
        <v>32372.7687828405</v>
      </c>
      <c r="L92" s="13">
        <f t="shared" si="11"/>
        <v>43916.728593435415</v>
      </c>
      <c r="M92" s="13">
        <f t="shared" si="11"/>
        <v>45127.61013614631</v>
      </c>
      <c r="N92" s="13">
        <f t="shared" si="11"/>
        <v>75603.74581477461</v>
      </c>
      <c r="O92" s="13">
        <f t="shared" si="11"/>
        <v>84223.10187967613</v>
      </c>
      <c r="P92" s="13">
        <f t="shared" si="11"/>
        <v>103026.40460404368</v>
      </c>
      <c r="Q92" s="13">
        <f t="shared" si="11"/>
        <v>62432.88950747202</v>
      </c>
      <c r="R92" s="13">
        <f t="shared" si="11"/>
        <v>55425.686766278784</v>
      </c>
      <c r="S92" s="13">
        <f t="shared" si="11"/>
        <v>60468.94001190249</v>
      </c>
      <c r="T92" s="13">
        <f t="shared" si="11"/>
        <v>83171.04650044428</v>
      </c>
      <c r="U92" s="13">
        <f t="shared" si="11"/>
        <v>52925.58270823282</v>
      </c>
      <c r="V92" s="13">
        <f t="shared" si="11"/>
        <v>59577.79815630472</v>
      </c>
      <c r="W92" s="13">
        <f t="shared" si="11"/>
        <v>115666.61559931372</v>
      </c>
      <c r="X92" s="13">
        <f t="shared" si="11"/>
        <v>92812.47455275757</v>
      </c>
      <c r="Y92" s="13">
        <f t="shared" si="11"/>
        <v>383149.091</v>
      </c>
      <c r="Z92" s="13">
        <f t="shared" si="11"/>
        <v>429974.61468101526</v>
      </c>
      <c r="AA92" s="13">
        <f t="shared" si="11"/>
        <v>564772.7284190096</v>
      </c>
      <c r="AB92" s="13">
        <f t="shared" si="11"/>
        <v>577914.7016518023</v>
      </c>
      <c r="AC92" s="13">
        <f>AC9/AC$84*100</f>
        <v>674219.647965376</v>
      </c>
    </row>
    <row r="93" spans="1:29" ht="15" customHeight="1">
      <c r="A93" s="18" t="s">
        <v>6</v>
      </c>
      <c r="B93" s="13">
        <f t="shared" si="11"/>
        <v>3388.9856279935416</v>
      </c>
      <c r="C93" s="13">
        <f t="shared" si="11"/>
        <v>6706.8434277909755</v>
      </c>
      <c r="D93" s="13">
        <f t="shared" si="11"/>
        <v>21898.258722840423</v>
      </c>
      <c r="E93" s="13">
        <f t="shared" si="11"/>
        <v>62542.683438481894</v>
      </c>
      <c r="F93" s="13">
        <f t="shared" si="11"/>
        <v>53289.96961863423</v>
      </c>
      <c r="G93" s="13">
        <f t="shared" si="11"/>
        <v>19808.78775725929</v>
      </c>
      <c r="H93" s="13">
        <f t="shared" si="11"/>
        <v>81366.12322787054</v>
      </c>
      <c r="I93" s="13">
        <f t="shared" si="11"/>
        <v>226085.7187804997</v>
      </c>
      <c r="J93" s="13">
        <f t="shared" si="11"/>
        <v>294581.72581721534</v>
      </c>
      <c r="K93" s="13">
        <f t="shared" si="11"/>
        <v>291560.48440729885</v>
      </c>
      <c r="L93" s="13">
        <f t="shared" si="11"/>
        <v>66139.33739099723</v>
      </c>
      <c r="M93" s="13">
        <f t="shared" si="11"/>
        <v>177507.37852833237</v>
      </c>
      <c r="N93" s="13">
        <f t="shared" si="11"/>
        <v>144463.92258483428</v>
      </c>
      <c r="O93" s="13">
        <f t="shared" si="11"/>
        <v>73834.41600825019</v>
      </c>
      <c r="P93" s="13">
        <f t="shared" si="11"/>
        <v>49607.17537792557</v>
      </c>
      <c r="Q93" s="13">
        <f t="shared" si="11"/>
        <v>245229.82263940317</v>
      </c>
      <c r="R93" s="13">
        <f t="shared" si="11"/>
        <v>165305.42192279192</v>
      </c>
      <c r="S93" s="13">
        <f t="shared" si="11"/>
        <v>96821.48086485248</v>
      </c>
      <c r="T93" s="13">
        <f t="shared" si="11"/>
        <v>173469.25500550022</v>
      </c>
      <c r="U93" s="13">
        <f t="shared" si="11"/>
        <v>126040.92891919593</v>
      </c>
      <c r="V93" s="13">
        <f t="shared" si="11"/>
        <v>51933.415884124726</v>
      </c>
      <c r="W93" s="13">
        <f t="shared" si="11"/>
        <v>22224.062417402893</v>
      </c>
      <c r="X93" s="13">
        <f t="shared" si="11"/>
        <v>4172.487610971996</v>
      </c>
      <c r="Y93" s="13">
        <f t="shared" si="11"/>
        <v>7425.713999999999</v>
      </c>
      <c r="Z93" s="13">
        <f t="shared" si="11"/>
        <v>17165.821647920275</v>
      </c>
      <c r="AA93" s="13">
        <f t="shared" si="11"/>
        <v>62776.124546159466</v>
      </c>
      <c r="AB93" s="13">
        <f t="shared" si="11"/>
        <v>55889.789079646995</v>
      </c>
      <c r="AC93" s="13">
        <f>AC10/AC$84*100</f>
        <v>55711.95104273288</v>
      </c>
    </row>
    <row r="94" spans="1:29" ht="15" customHeight="1">
      <c r="A94" s="18" t="s">
        <v>7</v>
      </c>
      <c r="B94" s="13">
        <f t="shared" si="11"/>
        <v>782855.680066508</v>
      </c>
      <c r="C94" s="13">
        <f t="shared" si="11"/>
        <v>263578.94671218534</v>
      </c>
      <c r="D94" s="13">
        <f t="shared" si="11"/>
        <v>40077.94520972681</v>
      </c>
      <c r="E94" s="13">
        <f t="shared" si="11"/>
        <v>64982.291657713446</v>
      </c>
      <c r="F94" s="13">
        <f t="shared" si="11"/>
        <v>32558.362639061124</v>
      </c>
      <c r="G94" s="13">
        <f t="shared" si="11"/>
        <v>25418.355971704397</v>
      </c>
      <c r="H94" s="13">
        <f t="shared" si="11"/>
        <v>155241.3970157149</v>
      </c>
      <c r="I94" s="13">
        <f t="shared" si="11"/>
        <v>1887503.6440737727</v>
      </c>
      <c r="J94" s="13">
        <f t="shared" si="11"/>
        <v>6594.9545030213585</v>
      </c>
      <c r="K94" s="13">
        <f t="shared" si="11"/>
        <v>6933.006465350311</v>
      </c>
      <c r="L94" s="13">
        <f t="shared" si="11"/>
        <v>13385.15649540987</v>
      </c>
      <c r="M94" s="13">
        <f t="shared" si="11"/>
        <v>14099.85882021665</v>
      </c>
      <c r="N94" s="13">
        <f t="shared" si="11"/>
        <v>17040.504215185858</v>
      </c>
      <c r="O94" s="13">
        <f t="shared" si="11"/>
        <v>2705886.096703415</v>
      </c>
      <c r="P94" s="13">
        <f t="shared" si="11"/>
        <v>23909.941005626057</v>
      </c>
      <c r="Q94" s="13">
        <f t="shared" si="11"/>
        <v>15861.838022697759</v>
      </c>
      <c r="R94" s="13">
        <f t="shared" si="11"/>
        <v>28945.63453017081</v>
      </c>
      <c r="S94" s="13">
        <f t="shared" si="11"/>
        <v>18578.243196136016</v>
      </c>
      <c r="T94" s="13">
        <f t="shared" si="11"/>
        <v>21975.185089118928</v>
      </c>
      <c r="U94" s="13">
        <f t="shared" si="11"/>
        <v>11461.89850365906</v>
      </c>
      <c r="V94" s="13">
        <f t="shared" si="11"/>
        <v>22973.097678270897</v>
      </c>
      <c r="W94" s="13">
        <f t="shared" si="11"/>
        <v>15687.034056755962</v>
      </c>
      <c r="X94" s="13">
        <f t="shared" si="11"/>
        <v>10600.612838928717</v>
      </c>
      <c r="Y94" s="13">
        <f t="shared" si="11"/>
        <v>10841.427</v>
      </c>
      <c r="Z94" s="13">
        <f t="shared" si="11"/>
        <v>10921.430853687172</v>
      </c>
      <c r="AA94" s="13">
        <f t="shared" si="11"/>
        <v>10048.656515246392</v>
      </c>
      <c r="AB94" s="13">
        <f t="shared" si="11"/>
        <v>81312.39915129251</v>
      </c>
      <c r="AC94" s="13">
        <f>AC11/AC$84*100</f>
        <v>20742.736845560863</v>
      </c>
    </row>
    <row r="95" spans="1:29" ht="15" customHeight="1">
      <c r="A95" s="18" t="s">
        <v>8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</row>
    <row r="96" spans="1:29" ht="15" customHeight="1">
      <c r="A96" s="18" t="s">
        <v>15</v>
      </c>
      <c r="B96" s="13">
        <f aca="true" t="shared" si="12" ref="B96:AB97">B13/B$84*100</f>
        <v>48293.04519890797</v>
      </c>
      <c r="C96" s="13">
        <f t="shared" si="12"/>
        <v>886644.7011539668</v>
      </c>
      <c r="D96" s="13">
        <f t="shared" si="12"/>
        <v>766439.0552994147</v>
      </c>
      <c r="E96" s="13">
        <f t="shared" si="12"/>
        <v>1013102.7586772527</v>
      </c>
      <c r="F96" s="13">
        <f t="shared" si="12"/>
        <v>1471665.8189459383</v>
      </c>
      <c r="G96" s="13">
        <f t="shared" si="12"/>
        <v>1460591.3238361452</v>
      </c>
      <c r="H96" s="13">
        <f t="shared" si="12"/>
        <v>1306455.8033711861</v>
      </c>
      <c r="I96" s="13">
        <f t="shared" si="12"/>
        <v>1448286.8155881308</v>
      </c>
      <c r="J96" s="13">
        <f t="shared" si="12"/>
        <v>1568471.6472395346</v>
      </c>
      <c r="K96" s="13">
        <f t="shared" si="12"/>
        <v>1485803.780473882</v>
      </c>
      <c r="L96" s="13">
        <f t="shared" si="12"/>
        <v>1919902.0246083753</v>
      </c>
      <c r="M96" s="13">
        <f t="shared" si="12"/>
        <v>1958399.530169532</v>
      </c>
      <c r="N96" s="13">
        <f t="shared" si="12"/>
        <v>2288664.6414721236</v>
      </c>
      <c r="O96" s="13">
        <f t="shared" si="12"/>
        <v>2394238.1537416717</v>
      </c>
      <c r="P96" s="13">
        <f t="shared" si="12"/>
        <v>6405433.304348719</v>
      </c>
      <c r="Q96" s="13">
        <f t="shared" si="12"/>
        <v>5711002.162464505</v>
      </c>
      <c r="R96" s="13">
        <f t="shared" si="12"/>
        <v>5819750.690762765</v>
      </c>
      <c r="S96" s="13">
        <f t="shared" si="12"/>
        <v>2933823.029820982</v>
      </c>
      <c r="T96" s="13">
        <f t="shared" si="12"/>
        <v>3189738.213412303</v>
      </c>
      <c r="U96" s="13">
        <f t="shared" si="12"/>
        <v>3581863.002577109</v>
      </c>
      <c r="V96" s="13">
        <f t="shared" si="12"/>
        <v>4058335.393974938</v>
      </c>
      <c r="W96" s="13">
        <f t="shared" si="12"/>
        <v>4211462.333609233</v>
      </c>
      <c r="X96" s="13">
        <f t="shared" si="12"/>
        <v>4083191.883986391</v>
      </c>
      <c r="Y96" s="13">
        <f t="shared" si="12"/>
        <v>4362213.471</v>
      </c>
      <c r="Z96" s="13">
        <f t="shared" si="12"/>
        <v>4262579.46462961</v>
      </c>
      <c r="AA96" s="13">
        <f t="shared" si="12"/>
        <v>4528354.700590518</v>
      </c>
      <c r="AB96" s="13">
        <f t="shared" si="12"/>
        <v>4963548.299813537</v>
      </c>
      <c r="AC96" s="13">
        <f>AC13/AC$84*100</f>
        <v>4854212.847328814</v>
      </c>
    </row>
    <row r="97" spans="1:29" ht="15" customHeight="1">
      <c r="A97" s="18" t="s">
        <v>9</v>
      </c>
      <c r="B97" s="13">
        <f t="shared" si="12"/>
        <v>146573.62841072064</v>
      </c>
      <c r="C97" s="13"/>
      <c r="D97" s="13">
        <f t="shared" si="12"/>
        <v>109904.46830708589</v>
      </c>
      <c r="E97" s="13"/>
      <c r="F97" s="13"/>
      <c r="G97" s="13"/>
      <c r="H97" s="13"/>
      <c r="I97" s="13"/>
      <c r="J97" s="13"/>
      <c r="K97" s="13"/>
      <c r="L97" s="13"/>
      <c r="M97" s="13">
        <f t="shared" si="12"/>
        <v>1598.5921789096067</v>
      </c>
      <c r="N97" s="13">
        <f t="shared" si="12"/>
        <v>2343.314632135559</v>
      </c>
      <c r="O97" s="13">
        <f t="shared" si="12"/>
        <v>22008.896340783995</v>
      </c>
      <c r="P97" s="13">
        <f t="shared" si="12"/>
        <v>10883.720471417611</v>
      </c>
      <c r="Q97" s="13">
        <f t="shared" si="12"/>
        <v>655.2980151966274</v>
      </c>
      <c r="R97" s="13">
        <f t="shared" si="12"/>
        <v>1858.7082746808655</v>
      </c>
      <c r="S97" s="13">
        <f t="shared" si="12"/>
        <v>2077.5987741714525</v>
      </c>
      <c r="T97" s="13"/>
      <c r="U97" s="13"/>
      <c r="V97" s="13">
        <f t="shared" si="12"/>
        <v>147510.87408326508</v>
      </c>
      <c r="W97" s="13">
        <f t="shared" si="12"/>
        <v>406268.1683963462</v>
      </c>
      <c r="X97" s="13">
        <f t="shared" si="12"/>
        <v>487470.45427143323</v>
      </c>
      <c r="Y97" s="13">
        <f t="shared" si="12"/>
        <v>1200000</v>
      </c>
      <c r="Z97" s="13">
        <f t="shared" si="12"/>
        <v>64176.018686684605</v>
      </c>
      <c r="AA97" s="13">
        <f t="shared" si="12"/>
        <v>1095656.0984680997</v>
      </c>
      <c r="AB97" s="13"/>
      <c r="AC97" s="13">
        <f>AC14/AC$84*100</f>
        <v>1926119.7017803676</v>
      </c>
    </row>
    <row r="98" spans="1:29" ht="15" customHeight="1">
      <c r="A98" s="18" t="s">
        <v>10</v>
      </c>
      <c r="B98" s="13">
        <f>B15/B$84*100</f>
        <v>57612.75567589021</v>
      </c>
      <c r="C98" s="13"/>
      <c r="D98" s="13">
        <f>D15/D$84*100</f>
        <v>106185.89607113185</v>
      </c>
      <c r="E98" s="13"/>
      <c r="F98" s="13"/>
      <c r="G98" s="13"/>
      <c r="H98" s="13"/>
      <c r="I98" s="13"/>
      <c r="J98" s="13"/>
      <c r="K98" s="13">
        <f>K15/K$84*100</f>
        <v>117493.60938671186</v>
      </c>
      <c r="L98" s="13">
        <f>L15/L$84*100</f>
        <v>3788.770929306581</v>
      </c>
      <c r="M98" s="13"/>
      <c r="N98" s="13">
        <f>N15/N$84*100</f>
        <v>513052.82924862334</v>
      </c>
      <c r="O98" s="13">
        <f>O15/O$84*100</f>
        <v>360291.7959854491</v>
      </c>
      <c r="P98" s="13">
        <f>P15/P$84*100</f>
        <v>204495.90864162176</v>
      </c>
      <c r="Q98" s="13">
        <f>Q15/Q$84*100</f>
        <v>251812.79764837495</v>
      </c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</row>
    <row r="99" spans="1:29" ht="15" customHeight="1">
      <c r="A99" s="18" t="s">
        <v>11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>
        <f aca="true" t="shared" si="13" ref="R99:AB99">R16/R$84*100</f>
        <v>349428.42108026636</v>
      </c>
      <c r="S99" s="13">
        <f t="shared" si="13"/>
        <v>4321552.420056687</v>
      </c>
      <c r="T99" s="13">
        <f t="shared" si="13"/>
        <v>5995464.918534616</v>
      </c>
      <c r="U99" s="13">
        <f t="shared" si="13"/>
        <v>6636057.6297627315</v>
      </c>
      <c r="V99" s="13">
        <f t="shared" si="13"/>
        <v>6992183.225166034</v>
      </c>
      <c r="W99" s="13">
        <f t="shared" si="13"/>
        <v>8086889.815777778</v>
      </c>
      <c r="X99" s="13">
        <f t="shared" si="13"/>
        <v>7648023.270755551</v>
      </c>
      <c r="Y99" s="13">
        <f t="shared" si="13"/>
        <v>8247941.734</v>
      </c>
      <c r="Z99" s="13">
        <f t="shared" si="13"/>
        <v>8350644.416047525</v>
      </c>
      <c r="AA99" s="13">
        <f t="shared" si="13"/>
        <v>9006689.457143916</v>
      </c>
      <c r="AB99" s="13">
        <f t="shared" si="13"/>
        <v>9374862.675242784</v>
      </c>
      <c r="AC99" s="13">
        <f>AC16/AC$84*100</f>
        <v>10641937.139745627</v>
      </c>
    </row>
    <row r="100" spans="1:29" ht="15" customHeight="1">
      <c r="A100" s="18" t="s">
        <v>12</v>
      </c>
      <c r="B100" s="13"/>
      <c r="C100" s="13">
        <f>C17/C$84*100</f>
        <v>32863.53279617578</v>
      </c>
      <c r="D100" s="13"/>
      <c r="E100" s="13">
        <f>E17/E$84*100</f>
        <v>223113.26077699568</v>
      </c>
      <c r="F100" s="13">
        <f>F17/F$84*100</f>
        <v>40071.830940382926</v>
      </c>
      <c r="G100" s="13"/>
      <c r="H100" s="13"/>
      <c r="I100" s="13"/>
      <c r="J100" s="13">
        <f>J17/J$84*100</f>
        <v>8998.921789606564</v>
      </c>
      <c r="K100" s="13"/>
      <c r="L100" s="13"/>
      <c r="M100" s="13"/>
      <c r="N100" s="13"/>
      <c r="O100" s="13"/>
      <c r="P100" s="13"/>
      <c r="Q100" s="13"/>
      <c r="R100" s="13"/>
      <c r="S100" s="13"/>
      <c r="T100" s="13">
        <f>T17/T$84*100</f>
        <v>315586.43379781017</v>
      </c>
      <c r="U100" s="13">
        <f>U17/U$84*100</f>
        <v>3835.6918755317265</v>
      </c>
      <c r="V100" s="13"/>
      <c r="W100" s="13"/>
      <c r="X100" s="13"/>
      <c r="Y100" s="13">
        <f>Y17/Y$84*100</f>
        <v>4879.833</v>
      </c>
      <c r="Z100" s="13">
        <f>Z17/Z$84*100</f>
        <v>72580.82363958412</v>
      </c>
      <c r="AA100" s="13">
        <f>AA17/AA$84*100</f>
        <v>89442.43582629383</v>
      </c>
      <c r="AB100" s="13">
        <f>AB17/AB$84*100</f>
        <v>0</v>
      </c>
      <c r="AC100" s="13">
        <f>AC17/AC$84*100</f>
        <v>77713.03368203646</v>
      </c>
    </row>
    <row r="101" spans="1:29" ht="15" customHeight="1">
      <c r="A101" s="18" t="s">
        <v>13</v>
      </c>
      <c r="B101" s="13">
        <f aca="true" t="shared" si="14" ref="B101:U101">B18/B$84*100</f>
        <v>27111.885023948333</v>
      </c>
      <c r="C101" s="13">
        <f t="shared" si="14"/>
        <v>95237.17667463185</v>
      </c>
      <c r="D101" s="13">
        <f t="shared" si="14"/>
        <v>38012.0717453079</v>
      </c>
      <c r="E101" s="13">
        <f t="shared" si="14"/>
        <v>80285.2886692569</v>
      </c>
      <c r="F101" s="13"/>
      <c r="G101" s="13">
        <f t="shared" si="14"/>
        <v>499602.16909901745</v>
      </c>
      <c r="H101" s="13">
        <f t="shared" si="14"/>
        <v>50007.877641002335</v>
      </c>
      <c r="I101" s="13">
        <f t="shared" si="14"/>
        <v>17230.057615079684</v>
      </c>
      <c r="J101" s="13">
        <f t="shared" si="14"/>
        <v>211974.60215517686</v>
      </c>
      <c r="K101" s="13"/>
      <c r="L101" s="13"/>
      <c r="M101" s="13">
        <f t="shared" si="14"/>
        <v>277071.9849732267</v>
      </c>
      <c r="N101" s="13">
        <f t="shared" si="14"/>
        <v>292107.38175667956</v>
      </c>
      <c r="O101" s="13">
        <f t="shared" si="14"/>
        <v>192253.64397353955</v>
      </c>
      <c r="P101" s="13">
        <f t="shared" si="14"/>
        <v>20785.369209245146</v>
      </c>
      <c r="Q101" s="13">
        <f t="shared" si="14"/>
        <v>131499.25376018745</v>
      </c>
      <c r="R101" s="13">
        <f t="shared" si="14"/>
        <v>249746.06772297976</v>
      </c>
      <c r="S101" s="13">
        <f t="shared" si="14"/>
        <v>409645.9727579427</v>
      </c>
      <c r="T101" s="13">
        <f t="shared" si="14"/>
        <v>540140.8200449565</v>
      </c>
      <c r="U101" s="13">
        <f t="shared" si="14"/>
        <v>2213.2488705997384</v>
      </c>
      <c r="V101" s="13"/>
      <c r="W101" s="13"/>
      <c r="X101" s="13"/>
      <c r="Y101" s="13"/>
      <c r="Z101" s="13"/>
      <c r="AA101" s="13"/>
      <c r="AB101" s="3"/>
      <c r="AC101" s="3"/>
    </row>
    <row r="102" spans="1:29" ht="15" customHeight="1">
      <c r="A102" s="2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3"/>
      <c r="AC102" s="3"/>
    </row>
    <row r="103" spans="1:29" s="31" customFormat="1" ht="15" customHeight="1">
      <c r="A103" s="8" t="s">
        <v>19</v>
      </c>
      <c r="B103" s="9">
        <f aca="true" t="shared" si="15" ref="B103:AC103">B20/B$84*100</f>
        <v>1234438.0149966474</v>
      </c>
      <c r="C103" s="9">
        <f t="shared" si="15"/>
        <v>1397706.1703516392</v>
      </c>
      <c r="D103" s="9">
        <f t="shared" si="15"/>
        <v>1241176.7774228796</v>
      </c>
      <c r="E103" s="9">
        <f t="shared" si="15"/>
        <v>1530077.9185889594</v>
      </c>
      <c r="F103" s="9">
        <f t="shared" si="15"/>
        <v>1679399.3036472984</v>
      </c>
      <c r="G103" s="9">
        <f t="shared" si="15"/>
        <v>2037588.0043938349</v>
      </c>
      <c r="H103" s="9">
        <f t="shared" si="15"/>
        <v>1666223.220614926</v>
      </c>
      <c r="I103" s="9">
        <f t="shared" si="15"/>
        <v>3627782.2176822177</v>
      </c>
      <c r="J103" s="9">
        <f t="shared" si="15"/>
        <v>2129329.9796279334</v>
      </c>
      <c r="K103" s="9">
        <f t="shared" si="15"/>
        <v>1970319.6599971289</v>
      </c>
      <c r="L103" s="9">
        <f t="shared" si="15"/>
        <v>2094324.029032057</v>
      </c>
      <c r="M103" s="9">
        <f t="shared" si="15"/>
        <v>2540514.089746701</v>
      </c>
      <c r="N103" s="9">
        <f t="shared" si="15"/>
        <v>3410635.5513746063</v>
      </c>
      <c r="O103" s="9">
        <f t="shared" si="15"/>
        <v>5912469.7950785225</v>
      </c>
      <c r="P103" s="9">
        <f t="shared" si="15"/>
        <v>6916331.835398123</v>
      </c>
      <c r="Q103" s="9">
        <f t="shared" si="15"/>
        <v>6497019.573579715</v>
      </c>
      <c r="R103" s="9">
        <f t="shared" si="15"/>
        <v>6765152.913837487</v>
      </c>
      <c r="S103" s="9">
        <f t="shared" si="15"/>
        <v>7937733.239599468</v>
      </c>
      <c r="T103" s="9">
        <f t="shared" si="15"/>
        <v>10447125.136322029</v>
      </c>
      <c r="U103" s="9">
        <f t="shared" si="15"/>
        <v>10524452.013549926</v>
      </c>
      <c r="V103" s="9">
        <f t="shared" si="15"/>
        <v>11461051.650930049</v>
      </c>
      <c r="W103" s="9">
        <f t="shared" si="15"/>
        <v>12997573.911412392</v>
      </c>
      <c r="X103" s="9">
        <f t="shared" si="15"/>
        <v>12462888.048894662</v>
      </c>
      <c r="Y103" s="9">
        <f t="shared" si="15"/>
        <v>14431869.193999998</v>
      </c>
      <c r="Z103" s="9">
        <f t="shared" si="15"/>
        <v>13443781.051812025</v>
      </c>
      <c r="AA103" s="9">
        <f t="shared" si="15"/>
        <v>15607119.858259981</v>
      </c>
      <c r="AB103" s="9">
        <f t="shared" si="15"/>
        <v>15380852.655956062</v>
      </c>
      <c r="AC103" s="9">
        <f t="shared" si="15"/>
        <v>18611801.436406236</v>
      </c>
    </row>
    <row r="104" spans="1:29" ht="15" customHeight="1">
      <c r="A104" s="18" t="s">
        <v>27</v>
      </c>
      <c r="B104" s="13">
        <f aca="true" t="shared" si="16" ref="B104:AC104">B21/B$84*100</f>
        <v>379566.3903352766</v>
      </c>
      <c r="C104" s="13">
        <f t="shared" si="16"/>
        <v>597579.749416176</v>
      </c>
      <c r="D104" s="13">
        <f t="shared" si="16"/>
        <v>706115.5501383826</v>
      </c>
      <c r="E104" s="13">
        <f t="shared" si="16"/>
        <v>492135.5125886217</v>
      </c>
      <c r="F104" s="13">
        <f t="shared" si="16"/>
        <v>551544.2286377705</v>
      </c>
      <c r="G104" s="13">
        <f t="shared" si="16"/>
        <v>1023570.9001295308</v>
      </c>
      <c r="H104" s="13">
        <f t="shared" si="16"/>
        <v>625873.3859718422</v>
      </c>
      <c r="I104" s="13">
        <f t="shared" si="16"/>
        <v>1580740.2113487187</v>
      </c>
      <c r="J104" s="13">
        <f t="shared" si="16"/>
        <v>642061.3689626972</v>
      </c>
      <c r="K104" s="13">
        <f t="shared" si="16"/>
        <v>548902.3069876122</v>
      </c>
      <c r="L104" s="13">
        <f t="shared" si="16"/>
        <v>563189.8594169214</v>
      </c>
      <c r="M104" s="13">
        <f t="shared" si="16"/>
        <v>821287.0744985825</v>
      </c>
      <c r="N104" s="13">
        <f t="shared" si="16"/>
        <v>879545.2245021877</v>
      </c>
      <c r="O104" s="13">
        <f t="shared" si="16"/>
        <v>956232.6339069961</v>
      </c>
      <c r="P104" s="13">
        <f t="shared" si="16"/>
        <v>961197.4578733776</v>
      </c>
      <c r="Q104" s="13">
        <f t="shared" si="16"/>
        <v>883559.1780544281</v>
      </c>
      <c r="R104" s="13">
        <f t="shared" si="16"/>
        <v>914759.9299628127</v>
      </c>
      <c r="S104" s="13">
        <f t="shared" si="16"/>
        <v>1182699.9664985475</v>
      </c>
      <c r="T104" s="13">
        <f t="shared" si="16"/>
        <v>1067927.131545982</v>
      </c>
      <c r="U104" s="13">
        <f t="shared" si="16"/>
        <v>861012.5141764056</v>
      </c>
      <c r="V104" s="13">
        <f t="shared" si="16"/>
        <v>998396.5349817261</v>
      </c>
      <c r="W104" s="13">
        <f t="shared" si="16"/>
        <v>1060372.812573089</v>
      </c>
      <c r="X104" s="13">
        <f t="shared" si="16"/>
        <v>699965.2308021154</v>
      </c>
      <c r="Y104" s="13">
        <f t="shared" si="16"/>
        <v>993567.8839999998</v>
      </c>
      <c r="Z104" s="13">
        <f t="shared" si="16"/>
        <v>956348.4221722147</v>
      </c>
      <c r="AA104" s="13">
        <f t="shared" si="16"/>
        <v>902815.2722002793</v>
      </c>
      <c r="AB104" s="13">
        <f t="shared" si="16"/>
        <v>867775.1037508056</v>
      </c>
      <c r="AC104" s="13">
        <f t="shared" si="16"/>
        <v>934112.237200692</v>
      </c>
    </row>
    <row r="105" spans="1:29" ht="15" customHeight="1">
      <c r="A105" s="20" t="s">
        <v>24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>
        <f aca="true" t="shared" si="17" ref="X105:AC113">X22/X$84*100</f>
        <v>479827.26496615284</v>
      </c>
      <c r="Y105" s="13">
        <f t="shared" si="17"/>
        <v>694183.612</v>
      </c>
      <c r="Z105" s="13">
        <f t="shared" si="17"/>
        <v>677752.3323885895</v>
      </c>
      <c r="AA105" s="13">
        <f t="shared" si="17"/>
        <v>689131.082257497</v>
      </c>
      <c r="AB105" s="13">
        <f t="shared" si="17"/>
        <v>648815.5619619524</v>
      </c>
      <c r="AC105" s="13">
        <f t="shared" si="17"/>
        <v>707263.0569292904</v>
      </c>
    </row>
    <row r="106" spans="1:29" ht="15" customHeight="1">
      <c r="A106" s="20" t="s">
        <v>25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>
        <f t="shared" si="17"/>
        <v>31428.273296769374</v>
      </c>
      <c r="Y106" s="13">
        <f t="shared" si="17"/>
        <v>88980.173</v>
      </c>
      <c r="Z106" s="13">
        <f t="shared" si="17"/>
        <v>84269.86110238194</v>
      </c>
      <c r="AA106" s="13">
        <f t="shared" si="17"/>
        <v>58247.94180134314</v>
      </c>
      <c r="AB106" s="13">
        <f t="shared" si="17"/>
        <v>60319.53731569643</v>
      </c>
      <c r="AC106" s="13">
        <f t="shared" si="17"/>
        <v>62878.29559031612</v>
      </c>
    </row>
    <row r="107" spans="1:29" ht="15" customHeight="1">
      <c r="A107" s="20" t="s">
        <v>26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>
        <f t="shared" si="17"/>
        <v>188709.6925391931</v>
      </c>
      <c r="Y107" s="13">
        <f t="shared" si="17"/>
        <v>210404.099</v>
      </c>
      <c r="Z107" s="13">
        <f t="shared" si="17"/>
        <v>194326.22868124323</v>
      </c>
      <c r="AA107" s="13">
        <f t="shared" si="17"/>
        <v>155436.24814143925</v>
      </c>
      <c r="AB107" s="13">
        <f t="shared" si="17"/>
        <v>158640.00447315688</v>
      </c>
      <c r="AC107" s="13">
        <f t="shared" si="17"/>
        <v>163970.88468108544</v>
      </c>
    </row>
    <row r="108" spans="1:29" ht="15" customHeight="1">
      <c r="A108" s="18" t="s">
        <v>16</v>
      </c>
      <c r="B108" s="13">
        <f aca="true" t="shared" si="18" ref="B108:W108">B25/B$84*100</f>
        <v>179616.23828365767</v>
      </c>
      <c r="C108" s="13">
        <f t="shared" si="18"/>
        <v>185779.56294981003</v>
      </c>
      <c r="D108" s="13">
        <f t="shared" si="18"/>
        <v>139653.04619471816</v>
      </c>
      <c r="E108" s="13">
        <f t="shared" si="18"/>
        <v>190954.788796216</v>
      </c>
      <c r="F108" s="13">
        <f t="shared" si="18"/>
        <v>279528.8484695462</v>
      </c>
      <c r="G108" s="13">
        <f t="shared" si="18"/>
        <v>396526.35315858864</v>
      </c>
      <c r="H108" s="13">
        <f t="shared" si="18"/>
        <v>375162.4043687593</v>
      </c>
      <c r="I108" s="13">
        <f t="shared" si="18"/>
        <v>1348369.5832148276</v>
      </c>
      <c r="J108" s="13">
        <f t="shared" si="18"/>
        <v>320365.87051935046</v>
      </c>
      <c r="K108" s="13">
        <f t="shared" si="18"/>
        <v>379952.7509107709</v>
      </c>
      <c r="L108" s="13">
        <f t="shared" si="18"/>
        <v>598038.167411235</v>
      </c>
      <c r="M108" s="13">
        <f t="shared" si="18"/>
        <v>359053.13822793803</v>
      </c>
      <c r="N108" s="13">
        <f t="shared" si="18"/>
        <v>518307.49840736587</v>
      </c>
      <c r="O108" s="13">
        <f t="shared" si="18"/>
        <v>590177.7912862248</v>
      </c>
      <c r="P108" s="13">
        <f t="shared" si="18"/>
        <v>789180.5664013424</v>
      </c>
      <c r="Q108" s="13">
        <f t="shared" si="18"/>
        <v>713200.9216478857</v>
      </c>
      <c r="R108" s="13">
        <f t="shared" si="18"/>
        <v>810540.6078083758</v>
      </c>
      <c r="S108" s="13">
        <f t="shared" si="18"/>
        <v>908221.4810572567</v>
      </c>
      <c r="T108" s="13">
        <f t="shared" si="18"/>
        <v>816102.1235652728</v>
      </c>
      <c r="U108" s="13">
        <f t="shared" si="18"/>
        <v>1212903.6735336434</v>
      </c>
      <c r="V108" s="13">
        <f t="shared" si="18"/>
        <v>1405827.5778093087</v>
      </c>
      <c r="W108" s="13">
        <f t="shared" si="18"/>
        <v>1104371.6122173003</v>
      </c>
      <c r="X108" s="13">
        <f t="shared" si="17"/>
        <v>1275430.0733111869</v>
      </c>
      <c r="Y108" s="13">
        <f t="shared" si="17"/>
        <v>1777644.3610000003</v>
      </c>
      <c r="Z108" s="13">
        <f t="shared" si="17"/>
        <v>1445237.0684893364</v>
      </c>
      <c r="AA108" s="13">
        <f t="shared" si="17"/>
        <v>2222755.174369459</v>
      </c>
      <c r="AB108" s="13">
        <f t="shared" si="17"/>
        <v>1109243.5722604329</v>
      </c>
      <c r="AC108" s="13">
        <f t="shared" si="17"/>
        <v>2030189.2857587826</v>
      </c>
    </row>
    <row r="109" spans="1:29" ht="15" customHeight="1">
      <c r="A109" s="21" t="s">
        <v>31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>
        <f t="shared" si="17"/>
        <v>8575.78868216047</v>
      </c>
      <c r="Y109" s="13">
        <f t="shared" si="17"/>
        <v>5229.384</v>
      </c>
      <c r="Z109" s="13">
        <f t="shared" si="17"/>
        <v>10187.800862469803</v>
      </c>
      <c r="AA109" s="13">
        <f t="shared" si="17"/>
        <v>3759.586127415104</v>
      </c>
      <c r="AB109" s="13">
        <f t="shared" si="17"/>
        <v>2396.363274648262</v>
      </c>
      <c r="AC109" s="13">
        <f t="shared" si="17"/>
        <v>2280.7615783000097</v>
      </c>
    </row>
    <row r="110" spans="1:29" ht="15" customHeight="1">
      <c r="A110" s="21" t="s">
        <v>28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>
        <f t="shared" si="17"/>
        <v>1266854.2846290267</v>
      </c>
      <c r="Y110" s="13">
        <f t="shared" si="17"/>
        <v>1772414.977</v>
      </c>
      <c r="Z110" s="13">
        <f t="shared" si="17"/>
        <v>1435049.2676268667</v>
      </c>
      <c r="AA110" s="13">
        <f t="shared" si="17"/>
        <v>2218995.5882420437</v>
      </c>
      <c r="AB110" s="13">
        <f t="shared" si="17"/>
        <v>1106847.2089857848</v>
      </c>
      <c r="AC110" s="13">
        <f t="shared" si="17"/>
        <v>2027908.5241804826</v>
      </c>
    </row>
    <row r="111" spans="1:29" ht="15" customHeight="1">
      <c r="A111" s="18" t="s">
        <v>17</v>
      </c>
      <c r="B111" s="13">
        <f aca="true" t="shared" si="19" ref="B111:W111">B28/B$84*100</f>
        <v>371941.17267229117</v>
      </c>
      <c r="C111" s="13">
        <f t="shared" si="19"/>
        <v>444663.7192625417</v>
      </c>
      <c r="D111" s="13">
        <f t="shared" si="19"/>
        <v>249557.51450180405</v>
      </c>
      <c r="E111" s="13">
        <f t="shared" si="19"/>
        <v>729886.4226810067</v>
      </c>
      <c r="F111" s="13">
        <f t="shared" si="19"/>
        <v>469452.63053073606</v>
      </c>
      <c r="G111" s="13">
        <f t="shared" si="19"/>
        <v>457179.8094772764</v>
      </c>
      <c r="H111" s="13">
        <f t="shared" si="19"/>
        <v>447952.7965135653</v>
      </c>
      <c r="I111" s="13">
        <f t="shared" si="19"/>
        <v>409096.29352330015</v>
      </c>
      <c r="J111" s="13">
        <f t="shared" si="19"/>
        <v>600077.0376345918</v>
      </c>
      <c r="K111" s="13">
        <f t="shared" si="19"/>
        <v>575080.4265227603</v>
      </c>
      <c r="L111" s="13">
        <f t="shared" si="19"/>
        <v>715028.9156778594</v>
      </c>
      <c r="M111" s="13">
        <f t="shared" si="19"/>
        <v>624300.6328107829</v>
      </c>
      <c r="N111" s="13">
        <f t="shared" si="19"/>
        <v>959353.398262914</v>
      </c>
      <c r="O111" s="13">
        <f t="shared" si="19"/>
        <v>3643234.2304926934</v>
      </c>
      <c r="P111" s="13">
        <f t="shared" si="19"/>
        <v>4651076.106219967</v>
      </c>
      <c r="Q111" s="13">
        <f t="shared" si="19"/>
        <v>4186590.3246619594</v>
      </c>
      <c r="R111" s="13">
        <f t="shared" si="19"/>
        <v>4217165.279479619</v>
      </c>
      <c r="S111" s="13">
        <f t="shared" si="19"/>
        <v>5085720.866607255</v>
      </c>
      <c r="T111" s="13">
        <f t="shared" si="19"/>
        <v>6886326.230350153</v>
      </c>
      <c r="U111" s="13">
        <f t="shared" si="19"/>
        <v>8374539.264771118</v>
      </c>
      <c r="V111" s="13">
        <f t="shared" si="19"/>
        <v>8937721.97013935</v>
      </c>
      <c r="W111" s="13">
        <f t="shared" si="19"/>
        <v>10748834.205264546</v>
      </c>
      <c r="X111" s="13">
        <f t="shared" si="17"/>
        <v>10240427.73616847</v>
      </c>
      <c r="Y111" s="13">
        <f t="shared" si="17"/>
        <v>10848573.866</v>
      </c>
      <c r="Z111" s="13">
        <f t="shared" si="17"/>
        <v>10888917.403179951</v>
      </c>
      <c r="AA111" s="13">
        <f t="shared" si="17"/>
        <v>12215885.772159368</v>
      </c>
      <c r="AB111" s="13">
        <f t="shared" si="17"/>
        <v>13022023.014561182</v>
      </c>
      <c r="AC111" s="13">
        <f t="shared" si="17"/>
        <v>13442552.057568572</v>
      </c>
    </row>
    <row r="112" spans="1:29" ht="15" customHeight="1">
      <c r="A112" s="20" t="s">
        <v>29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>
        <f t="shared" si="17"/>
        <v>7821719.852586815</v>
      </c>
      <c r="Y112" s="13">
        <f t="shared" si="17"/>
        <v>8154423.289</v>
      </c>
      <c r="Z112" s="13">
        <f t="shared" si="17"/>
        <v>8539566.712243257</v>
      </c>
      <c r="AA112" s="13">
        <f t="shared" si="17"/>
        <v>9669151.627471963</v>
      </c>
      <c r="AB112" s="13">
        <f t="shared" si="17"/>
        <v>10318450.79795701</v>
      </c>
      <c r="AC112" s="13">
        <f t="shared" si="17"/>
        <v>10682815.296102207</v>
      </c>
    </row>
    <row r="113" spans="1:29" ht="15" customHeight="1">
      <c r="A113" s="20" t="s">
        <v>30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>
        <f t="shared" si="17"/>
        <v>2418707.883581658</v>
      </c>
      <c r="Y113" s="13">
        <f t="shared" si="17"/>
        <v>2694150.577</v>
      </c>
      <c r="Z113" s="13">
        <f t="shared" si="17"/>
        <v>2349350.690936694</v>
      </c>
      <c r="AA113" s="13">
        <f t="shared" si="17"/>
        <v>2546734.1446874053</v>
      </c>
      <c r="AB113" s="13">
        <f t="shared" si="17"/>
        <v>2703572.216604171</v>
      </c>
      <c r="AC113" s="13">
        <f t="shared" si="17"/>
        <v>2759736.761466365</v>
      </c>
    </row>
    <row r="114" spans="1:29" ht="15" customHeight="1">
      <c r="A114" s="18" t="s">
        <v>14</v>
      </c>
      <c r="B114" s="13">
        <f aca="true" t="shared" si="20" ref="B114:AB116">B31/B$84*100</f>
        <v>184699.716725648</v>
      </c>
      <c r="C114" s="13">
        <f t="shared" si="20"/>
        <v>108650.8635302138</v>
      </c>
      <c r="D114" s="13"/>
      <c r="E114" s="13">
        <f t="shared" si="20"/>
        <v>75406.07223079377</v>
      </c>
      <c r="F114" s="13">
        <f t="shared" si="20"/>
        <v>21705.57509270742</v>
      </c>
      <c r="G114" s="13">
        <f t="shared" si="20"/>
        <v>50398.46442665527</v>
      </c>
      <c r="H114" s="13">
        <f t="shared" si="20"/>
        <v>166761.80684416895</v>
      </c>
      <c r="I114" s="13">
        <f t="shared" si="20"/>
        <v>29821.253564560993</v>
      </c>
      <c r="J114" s="13">
        <f t="shared" si="20"/>
        <v>16189.54960257824</v>
      </c>
      <c r="K114" s="13">
        <f t="shared" si="20"/>
        <v>443518.5950127847</v>
      </c>
      <c r="L114" s="13">
        <f t="shared" si="20"/>
        <v>204956.45871259394</v>
      </c>
      <c r="M114" s="13">
        <f t="shared" si="20"/>
        <v>211917.419932154</v>
      </c>
      <c r="N114" s="13">
        <f t="shared" si="20"/>
        <v>229212.96294188828</v>
      </c>
      <c r="O114" s="13">
        <f t="shared" si="20"/>
        <v>332389.0995856267</v>
      </c>
      <c r="P114" s="13">
        <f t="shared" si="20"/>
        <v>126454.34483077932</v>
      </c>
      <c r="Q114" s="13">
        <f t="shared" si="20"/>
        <v>132616.7415450662</v>
      </c>
      <c r="R114" s="13">
        <f t="shared" si="20"/>
        <v>115710.10876233618</v>
      </c>
      <c r="S114" s="13">
        <f t="shared" si="20"/>
        <v>137517.84446427363</v>
      </c>
      <c r="T114" s="13">
        <f t="shared" si="20"/>
        <v>212922.00404504556</v>
      </c>
      <c r="U114" s="13"/>
      <c r="V114" s="13">
        <f t="shared" si="20"/>
        <v>45296.14197811709</v>
      </c>
      <c r="W114" s="13">
        <f t="shared" si="20"/>
        <v>49685.38767895605</v>
      </c>
      <c r="X114" s="13">
        <f t="shared" si="20"/>
        <v>232888.19526795295</v>
      </c>
      <c r="Y114" s="13">
        <f t="shared" si="20"/>
        <v>791739.327</v>
      </c>
      <c r="Z114" s="13">
        <f t="shared" si="20"/>
        <v>130167.12862668498</v>
      </c>
      <c r="AA114" s="13">
        <f t="shared" si="20"/>
        <v>216400.88676943158</v>
      </c>
      <c r="AB114" s="13">
        <f t="shared" si="20"/>
        <v>327050.3600270564</v>
      </c>
      <c r="AC114" s="13">
        <f>AC31/AC$84*100</f>
        <v>2137391.290692207</v>
      </c>
    </row>
    <row r="115" spans="1:29" ht="15" customHeight="1">
      <c r="A115" s="18" t="s">
        <v>13</v>
      </c>
      <c r="B115" s="13">
        <f t="shared" si="20"/>
        <v>118614.49697977393</v>
      </c>
      <c r="C115" s="13">
        <f t="shared" si="20"/>
        <v>61032.275192897876</v>
      </c>
      <c r="D115" s="13">
        <f t="shared" si="20"/>
        <v>145850.66658797488</v>
      </c>
      <c r="E115" s="13">
        <f t="shared" si="20"/>
        <v>41695.122292321255</v>
      </c>
      <c r="F115" s="13">
        <f t="shared" si="20"/>
        <v>340610.56299325486</v>
      </c>
      <c r="G115" s="13">
        <f t="shared" si="20"/>
        <v>84581.77073343015</v>
      </c>
      <c r="H115" s="13">
        <f t="shared" si="20"/>
        <v>41380.48552731702</v>
      </c>
      <c r="I115" s="13">
        <f t="shared" si="20"/>
        <v>256740.6848103065</v>
      </c>
      <c r="J115" s="13">
        <f t="shared" si="20"/>
        <v>550636.1529087155</v>
      </c>
      <c r="K115" s="13">
        <f t="shared" si="20"/>
        <v>10505.648548063808</v>
      </c>
      <c r="L115" s="13"/>
      <c r="M115" s="13">
        <f t="shared" si="20"/>
        <v>335529.85961917223</v>
      </c>
      <c r="N115" s="13">
        <f t="shared" si="20"/>
        <v>210793.91612798307</v>
      </c>
      <c r="O115" s="13">
        <f t="shared" si="20"/>
        <v>22522.435149872115</v>
      </c>
      <c r="P115" s="13">
        <f t="shared" si="20"/>
        <v>181474.03096892123</v>
      </c>
      <c r="Q115" s="13">
        <f t="shared" si="20"/>
        <v>441036.72184150165</v>
      </c>
      <c r="R115" s="13">
        <f t="shared" si="20"/>
        <v>482261.74695041584</v>
      </c>
      <c r="S115" s="13">
        <f t="shared" si="20"/>
        <v>623573.0809721358</v>
      </c>
      <c r="T115" s="13">
        <f t="shared" si="20"/>
        <v>900689.5949643354</v>
      </c>
      <c r="U115" s="13"/>
      <c r="V115" s="13"/>
      <c r="W115" s="13"/>
      <c r="X115" s="13"/>
      <c r="Y115" s="13"/>
      <c r="Z115" s="13"/>
      <c r="AA115" s="13">
        <f t="shared" si="20"/>
        <v>27480.46966073428</v>
      </c>
      <c r="AB115" s="13">
        <f t="shared" si="20"/>
        <v>54760.60535658572</v>
      </c>
      <c r="AC115" s="13">
        <f>AC32/AC$84*100</f>
        <v>59399.015854724625</v>
      </c>
    </row>
    <row r="116" spans="1:29" ht="15" customHeight="1">
      <c r="A116" s="18" t="s">
        <v>10</v>
      </c>
      <c r="B116" s="13"/>
      <c r="C116" s="13"/>
      <c r="D116" s="13"/>
      <c r="E116" s="13"/>
      <c r="F116" s="13">
        <f>F33/F$84*100</f>
        <v>16557.457923283222</v>
      </c>
      <c r="G116" s="13">
        <f>G33/G$84*100</f>
        <v>25330.706468353692</v>
      </c>
      <c r="H116" s="13">
        <f>H33/H$84*100</f>
        <v>9092.341389273151</v>
      </c>
      <c r="I116" s="13">
        <f>I33/I$84*100</f>
        <v>3014.1912205040144</v>
      </c>
      <c r="J116" s="13"/>
      <c r="K116" s="13">
        <f t="shared" si="20"/>
        <v>12359.932015136807</v>
      </c>
      <c r="L116" s="13">
        <f t="shared" si="20"/>
        <v>13110.627813447147</v>
      </c>
      <c r="M116" s="13">
        <f t="shared" si="20"/>
        <v>188425.9646580713</v>
      </c>
      <c r="N116" s="13">
        <f t="shared" si="20"/>
        <v>613422.5511322675</v>
      </c>
      <c r="O116" s="13">
        <f t="shared" si="20"/>
        <v>367913.60465710994</v>
      </c>
      <c r="P116" s="13">
        <f t="shared" si="20"/>
        <v>206949.32910373583</v>
      </c>
      <c r="Q116" s="13">
        <f t="shared" si="20"/>
        <v>140015.68582887383</v>
      </c>
      <c r="R116" s="13">
        <f t="shared" si="20"/>
        <v>224715.24087392696</v>
      </c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</row>
    <row r="117" spans="1:29" ht="15" customHeight="1">
      <c r="A117" s="18" t="s">
        <v>21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</row>
    <row r="118" spans="1:30" ht="15" customHeight="1">
      <c r="A118" s="18" t="s">
        <v>22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>
        <f aca="true" t="shared" si="21" ref="T118:AB118">T35/T$84*100</f>
        <v>563158.0518512405</v>
      </c>
      <c r="U118" s="13">
        <f t="shared" si="21"/>
        <v>75996.56106875902</v>
      </c>
      <c r="V118" s="13">
        <f t="shared" si="21"/>
        <v>73809.426021547</v>
      </c>
      <c r="W118" s="13">
        <f t="shared" si="21"/>
        <v>34309.89367850161</v>
      </c>
      <c r="X118" s="13">
        <f t="shared" si="21"/>
        <v>14176.813344936247</v>
      </c>
      <c r="Y118" s="13">
        <f t="shared" si="21"/>
        <v>20343.756</v>
      </c>
      <c r="Z118" s="13">
        <f t="shared" si="21"/>
        <v>23111.02934383765</v>
      </c>
      <c r="AA118" s="13">
        <f t="shared" si="21"/>
        <v>21782.283100707326</v>
      </c>
      <c r="AB118" s="13">
        <f t="shared" si="21"/>
        <v>0</v>
      </c>
      <c r="AC118" s="13">
        <f>AC35/AC$84*100</f>
        <v>8157.549331258623</v>
      </c>
      <c r="AD118" s="1" t="s">
        <v>34</v>
      </c>
    </row>
    <row r="119" spans="1:29" ht="15" customHeight="1">
      <c r="A119" s="22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</row>
    <row r="120" spans="1:22" ht="15" customHeight="1">
      <c r="A120" s="40" t="s">
        <v>42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7"/>
      <c r="M120" s="27"/>
      <c r="N120" s="27"/>
      <c r="O120" s="27"/>
      <c r="P120" s="27"/>
      <c r="Q120" s="27"/>
      <c r="R120" s="27"/>
      <c r="S120" s="27"/>
      <c r="T120" s="27"/>
      <c r="U120" s="2"/>
      <c r="V120" s="2"/>
    </row>
    <row r="121" spans="1:29" s="2" customFormat="1" ht="15" customHeight="1">
      <c r="A121" s="26" t="s">
        <v>41</v>
      </c>
      <c r="N121" s="27"/>
      <c r="O121" s="27"/>
      <c r="P121" s="27"/>
      <c r="Q121" s="27"/>
      <c r="R121" s="27"/>
      <c r="S121" s="27"/>
      <c r="T121" s="27"/>
      <c r="U121" s="27"/>
      <c r="V121" s="1"/>
      <c r="W121" s="1"/>
      <c r="AC121" s="2" t="s">
        <v>34</v>
      </c>
    </row>
    <row r="122" spans="1:256" ht="15" customHeight="1">
      <c r="A122" s="29" t="s">
        <v>32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  <c r="GO122" s="28"/>
      <c r="GP122" s="28"/>
      <c r="GQ122" s="28"/>
      <c r="GR122" s="28"/>
      <c r="GS122" s="28"/>
      <c r="GT122" s="28"/>
      <c r="GU122" s="28"/>
      <c r="GV122" s="28"/>
      <c r="GW122" s="28"/>
      <c r="GX122" s="28"/>
      <c r="GY122" s="28"/>
      <c r="GZ122" s="28"/>
      <c r="HA122" s="28"/>
      <c r="HB122" s="28"/>
      <c r="HC122" s="28"/>
      <c r="HD122" s="28"/>
      <c r="HE122" s="28"/>
      <c r="HF122" s="28"/>
      <c r="HG122" s="28"/>
      <c r="HH122" s="28"/>
      <c r="HI122" s="28"/>
      <c r="HJ122" s="28"/>
      <c r="HK122" s="28"/>
      <c r="HL122" s="28"/>
      <c r="HM122" s="28"/>
      <c r="HN122" s="28"/>
      <c r="HO122" s="28"/>
      <c r="HP122" s="28"/>
      <c r="HQ122" s="28"/>
      <c r="HR122" s="28"/>
      <c r="HS122" s="28"/>
      <c r="HT122" s="28"/>
      <c r="HU122" s="28"/>
      <c r="HV122" s="28"/>
      <c r="HW122" s="28"/>
      <c r="HX122" s="28"/>
      <c r="HY122" s="28"/>
      <c r="HZ122" s="28"/>
      <c r="IA122" s="28"/>
      <c r="IB122" s="28"/>
      <c r="IC122" s="28"/>
      <c r="ID122" s="28"/>
      <c r="IE122" s="28"/>
      <c r="IF122" s="28"/>
      <c r="IG122" s="28"/>
      <c r="IH122" s="28"/>
      <c r="II122" s="28"/>
      <c r="IJ122" s="28"/>
      <c r="IK122" s="28"/>
      <c r="IL122" s="28"/>
      <c r="IM122" s="28"/>
      <c r="IN122" s="28"/>
      <c r="IO122" s="28"/>
      <c r="IP122" s="28"/>
      <c r="IQ122" s="28"/>
      <c r="IR122" s="28"/>
      <c r="IS122" s="28"/>
      <c r="IT122" s="28"/>
      <c r="IU122" s="28"/>
      <c r="IV122" s="28"/>
    </row>
    <row r="123" ht="15" customHeight="1">
      <c r="A123" s="29" t="s">
        <v>40</v>
      </c>
    </row>
    <row r="124" ht="15" customHeight="1"/>
    <row r="125" ht="15" customHeight="1"/>
    <row r="126" ht="15" customHeight="1"/>
    <row r="127" spans="1:29" ht="15" customHeight="1">
      <c r="A127" s="48" t="s">
        <v>36</v>
      </c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</row>
    <row r="128" spans="1:29" ht="15" customHeight="1">
      <c r="A128" s="49" t="s">
        <v>3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</row>
    <row r="129" spans="1:13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29" ht="15" customHeight="1">
      <c r="A130" s="4" t="s">
        <v>1</v>
      </c>
      <c r="B130" s="5"/>
      <c r="C130" s="5">
        <v>1981</v>
      </c>
      <c r="D130" s="5">
        <v>1982</v>
      </c>
      <c r="E130" s="5">
        <v>1983</v>
      </c>
      <c r="F130" s="5">
        <v>1984</v>
      </c>
      <c r="G130" s="5">
        <v>1985</v>
      </c>
      <c r="H130" s="5">
        <v>1986</v>
      </c>
      <c r="I130" s="5">
        <v>1987</v>
      </c>
      <c r="J130" s="5">
        <v>1988</v>
      </c>
      <c r="K130" s="5">
        <v>1989</v>
      </c>
      <c r="L130" s="5">
        <v>1990</v>
      </c>
      <c r="M130" s="5">
        <v>1991</v>
      </c>
      <c r="N130" s="5">
        <v>1992</v>
      </c>
      <c r="O130" s="5">
        <v>1993</v>
      </c>
      <c r="P130" s="5">
        <v>1994</v>
      </c>
      <c r="Q130" s="5">
        <v>1995</v>
      </c>
      <c r="R130" s="5">
        <v>1996</v>
      </c>
      <c r="S130" s="5">
        <v>1997</v>
      </c>
      <c r="T130" s="6">
        <v>1998</v>
      </c>
      <c r="U130" s="5">
        <v>1999</v>
      </c>
      <c r="V130" s="6">
        <v>2000</v>
      </c>
      <c r="W130" s="5">
        <v>2001</v>
      </c>
      <c r="X130" s="6">
        <v>2002</v>
      </c>
      <c r="Y130" s="6">
        <v>2003</v>
      </c>
      <c r="Z130" s="6">
        <v>2004</v>
      </c>
      <c r="AA130" s="6">
        <v>2005</v>
      </c>
      <c r="AB130" s="5">
        <v>2006</v>
      </c>
      <c r="AC130" s="5">
        <v>2007</v>
      </c>
    </row>
    <row r="131" spans="1:22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9" s="31" customFormat="1" ht="15" customHeight="1">
      <c r="A132" s="8" t="s">
        <v>18</v>
      </c>
      <c r="B132" s="41"/>
      <c r="C132" s="30">
        <f>((C90/B90)-1)*100</f>
        <v>13.226112074605489</v>
      </c>
      <c r="D132" s="30">
        <f aca="true" t="shared" si="22" ref="D132:AC136">((D90/C90)-1)*100</f>
        <v>-11.19901995491509</v>
      </c>
      <c r="E132" s="30">
        <f t="shared" si="22"/>
        <v>23.276389505606154</v>
      </c>
      <c r="F132" s="30">
        <f t="shared" si="22"/>
        <v>9.759070648901558</v>
      </c>
      <c r="G132" s="30">
        <f t="shared" si="22"/>
        <v>21.328382116666766</v>
      </c>
      <c r="H132" s="30">
        <f t="shared" si="22"/>
        <v>-18.225705244539203</v>
      </c>
      <c r="I132" s="30">
        <f t="shared" si="22"/>
        <v>117.72486259934433</v>
      </c>
      <c r="J132" s="30">
        <f t="shared" si="22"/>
        <v>-41.304911600003436</v>
      </c>
      <c r="K132" s="30">
        <f t="shared" si="22"/>
        <v>-7.467582859857935</v>
      </c>
      <c r="L132" s="30">
        <f t="shared" si="22"/>
        <v>6.293568206225952</v>
      </c>
      <c r="M132" s="30">
        <f t="shared" si="22"/>
        <v>21.304732887046328</v>
      </c>
      <c r="N132" s="30">
        <f t="shared" si="22"/>
        <v>34.24978566333836</v>
      </c>
      <c r="O132" s="30">
        <f t="shared" si="22"/>
        <v>73.35395611590508</v>
      </c>
      <c r="P132" s="30">
        <f t="shared" si="22"/>
        <v>16.978725446970657</v>
      </c>
      <c r="Q132" s="30">
        <f t="shared" si="22"/>
        <v>-6.062645770568809</v>
      </c>
      <c r="R132" s="30">
        <f t="shared" si="22"/>
        <v>4.127020662645742</v>
      </c>
      <c r="S132" s="30">
        <f t="shared" si="22"/>
        <v>17.332650727873087</v>
      </c>
      <c r="T132" s="30">
        <f t="shared" si="22"/>
        <v>31.613457154289335</v>
      </c>
      <c r="U132" s="30">
        <f t="shared" si="22"/>
        <v>0.7401737436747213</v>
      </c>
      <c r="V132" s="30">
        <f t="shared" si="22"/>
        <v>8.899270777118451</v>
      </c>
      <c r="W132" s="30">
        <f t="shared" si="22"/>
        <v>13.406469867962546</v>
      </c>
      <c r="X132" s="30">
        <f t="shared" si="22"/>
        <v>-4.113735887650948</v>
      </c>
      <c r="Y132" s="30">
        <f t="shared" si="22"/>
        <v>15.798754970602257</v>
      </c>
      <c r="Z132" s="30">
        <f t="shared" si="22"/>
        <v>-6.846570800397567</v>
      </c>
      <c r="AA132" s="30">
        <f t="shared" si="22"/>
        <v>16.09174381902305</v>
      </c>
      <c r="AB132" s="30">
        <f t="shared" si="22"/>
        <v>-1.4497691076817643</v>
      </c>
      <c r="AC132" s="30">
        <f t="shared" si="22"/>
        <v>21.00630473954268</v>
      </c>
    </row>
    <row r="133" spans="1:29" ht="15" customHeight="1">
      <c r="A133" s="18" t="s">
        <v>4</v>
      </c>
      <c r="B133" s="39"/>
      <c r="C133" s="32">
        <f>((C91/B91)-1)*100</f>
        <v>-30.830646458719137</v>
      </c>
      <c r="D133" s="32">
        <f t="shared" si="22"/>
        <v>4.728399501906377</v>
      </c>
      <c r="E133" s="32">
        <f t="shared" si="22"/>
        <v>-7.028865005695795</v>
      </c>
      <c r="F133" s="32">
        <f t="shared" si="22"/>
        <v>-86.74250570077714</v>
      </c>
      <c r="G133" s="32">
        <f t="shared" si="22"/>
        <v>-44.87979629071936</v>
      </c>
      <c r="H133" s="32">
        <f t="shared" si="22"/>
        <v>342.6549703057602</v>
      </c>
      <c r="I133" s="32">
        <f t="shared" si="22"/>
        <v>-46.47609934283005</v>
      </c>
      <c r="J133" s="32">
        <f t="shared" si="22"/>
        <v>-6.127624007661048</v>
      </c>
      <c r="K133" s="32">
        <f t="shared" si="22"/>
        <v>278.5246188661765</v>
      </c>
      <c r="L133" s="32">
        <f t="shared" si="22"/>
        <v>30.520070560167568</v>
      </c>
      <c r="M133" s="32">
        <f t="shared" si="22"/>
        <v>41.3570350176115</v>
      </c>
      <c r="N133" s="32">
        <f t="shared" si="22"/>
        <v>15.96369908961881</v>
      </c>
      <c r="O133" s="32">
        <f t="shared" si="22"/>
        <v>3.0710713289051172</v>
      </c>
      <c r="P133" s="32">
        <f t="shared" si="22"/>
        <v>23.147390439146044</v>
      </c>
      <c r="Q133" s="32">
        <f t="shared" si="22"/>
        <v>-20.027365801081142</v>
      </c>
      <c r="R133" s="32">
        <f t="shared" si="22"/>
        <v>20.587922246356193</v>
      </c>
      <c r="S133" s="32">
        <f t="shared" si="22"/>
        <v>0.07737836399224207</v>
      </c>
      <c r="T133" s="32">
        <f t="shared" si="22"/>
        <v>34.62619949443213</v>
      </c>
      <c r="U133" s="32">
        <f t="shared" si="22"/>
        <v>-13.736741429256538</v>
      </c>
      <c r="V133" s="32">
        <f t="shared" si="22"/>
        <v>16.79507848274313</v>
      </c>
      <c r="W133" s="32">
        <f t="shared" si="22"/>
        <v>8.431916243445038</v>
      </c>
      <c r="X133" s="32">
        <f t="shared" si="22"/>
        <v>-1.9795510142356143</v>
      </c>
      <c r="Y133" s="32">
        <f t="shared" si="22"/>
        <v>57.680330456548525</v>
      </c>
      <c r="Z133" s="32">
        <f t="shared" si="22"/>
        <v>9.433076528023786</v>
      </c>
      <c r="AA133" s="32">
        <f t="shared" si="22"/>
        <v>5.786580191729285</v>
      </c>
      <c r="AB133" s="32">
        <f t="shared" si="22"/>
        <v>20.929024954382335</v>
      </c>
      <c r="AC133" s="32">
        <f t="shared" si="22"/>
        <v>2.3742727202499925</v>
      </c>
    </row>
    <row r="134" spans="1:29" ht="15" customHeight="1">
      <c r="A134" s="18" t="s">
        <v>5</v>
      </c>
      <c r="B134" s="39"/>
      <c r="C134" s="32">
        <f>((C92/B92)-1)*100</f>
        <v>-35.682108061267314</v>
      </c>
      <c r="D134" s="32">
        <f t="shared" si="22"/>
        <v>82.44540184721252</v>
      </c>
      <c r="E134" s="32">
        <f t="shared" si="22"/>
        <v>-71.41838128795538</v>
      </c>
      <c r="F134" s="32">
        <f t="shared" si="22"/>
        <v>171.34749510807725</v>
      </c>
      <c r="G134" s="32">
        <f t="shared" si="22"/>
        <v>-62.34538178399303</v>
      </c>
      <c r="H134" s="32">
        <f t="shared" si="22"/>
        <v>94.24406989285443</v>
      </c>
      <c r="I134" s="32">
        <f t="shared" si="22"/>
        <v>-28.888301465073084</v>
      </c>
      <c r="J134" s="32">
        <f t="shared" si="22"/>
        <v>-24.270733708184565</v>
      </c>
      <c r="K134" s="32">
        <f t="shared" si="22"/>
        <v>11.032647537574514</v>
      </c>
      <c r="L134" s="32">
        <f t="shared" si="22"/>
        <v>35.65947629636766</v>
      </c>
      <c r="M134" s="32">
        <f t="shared" si="22"/>
        <v>2.7572216362488744</v>
      </c>
      <c r="N134" s="32">
        <f t="shared" si="22"/>
        <v>67.53323649686808</v>
      </c>
      <c r="O134" s="32">
        <f t="shared" si="22"/>
        <v>11.40069975635667</v>
      </c>
      <c r="P134" s="32">
        <f t="shared" si="22"/>
        <v>22.32558799749569</v>
      </c>
      <c r="Q134" s="32">
        <f t="shared" si="22"/>
        <v>-39.40107902685989</v>
      </c>
      <c r="R134" s="32">
        <f t="shared" si="22"/>
        <v>-11.223575901215666</v>
      </c>
      <c r="S134" s="32">
        <f t="shared" si="22"/>
        <v>9.099126307429062</v>
      </c>
      <c r="T134" s="32">
        <f t="shared" si="22"/>
        <v>37.54341730493902</v>
      </c>
      <c r="U134" s="32">
        <f t="shared" si="22"/>
        <v>-36.36537601104959</v>
      </c>
      <c r="V134" s="32">
        <f t="shared" si="22"/>
        <v>12.56899803020426</v>
      </c>
      <c r="W134" s="32">
        <f t="shared" si="22"/>
        <v>94.14382400614699</v>
      </c>
      <c r="X134" s="32">
        <f t="shared" si="22"/>
        <v>-19.75863210671459</v>
      </c>
      <c r="Y134" s="32">
        <f t="shared" si="22"/>
        <v>312.82068261438917</v>
      </c>
      <c r="Z134" s="32">
        <f t="shared" si="22"/>
        <v>12.221227919085752</v>
      </c>
      <c r="AA134" s="32">
        <f t="shared" si="22"/>
        <v>31.35024932529955</v>
      </c>
      <c r="AB134" s="32">
        <f t="shared" si="22"/>
        <v>2.3269489781458708</v>
      </c>
      <c r="AC134" s="32">
        <f t="shared" si="22"/>
        <v>16.6642146389967</v>
      </c>
    </row>
    <row r="135" spans="1:29" ht="15" customHeight="1">
      <c r="A135" s="18" t="s">
        <v>6</v>
      </c>
      <c r="B135" s="39"/>
      <c r="C135" s="32">
        <f>((C93/B93)-1)*100</f>
        <v>97.90120596533131</v>
      </c>
      <c r="D135" s="32">
        <f t="shared" si="22"/>
        <v>226.50618668241407</v>
      </c>
      <c r="E135" s="32">
        <f t="shared" si="22"/>
        <v>185.60573801810247</v>
      </c>
      <c r="F135" s="32">
        <f t="shared" si="22"/>
        <v>-14.794238608179954</v>
      </c>
      <c r="G135" s="32">
        <f t="shared" si="22"/>
        <v>-62.828299773823424</v>
      </c>
      <c r="H135" s="32">
        <f t="shared" si="22"/>
        <v>310.7577112993825</v>
      </c>
      <c r="I135" s="32">
        <f t="shared" si="22"/>
        <v>177.8622230130512</v>
      </c>
      <c r="J135" s="32">
        <f t="shared" si="22"/>
        <v>30.296476666541004</v>
      </c>
      <c r="K135" s="32">
        <f t="shared" si="22"/>
        <v>-1.0256038121628563</v>
      </c>
      <c r="L135" s="32">
        <f t="shared" si="22"/>
        <v>-77.31539734355664</v>
      </c>
      <c r="M135" s="32">
        <f t="shared" si="22"/>
        <v>168.3839686493357</v>
      </c>
      <c r="N135" s="32">
        <f t="shared" si="22"/>
        <v>-18.615257696582987</v>
      </c>
      <c r="O135" s="32">
        <f t="shared" si="22"/>
        <v>-48.89075785347582</v>
      </c>
      <c r="P135" s="32">
        <f t="shared" si="22"/>
        <v>-32.8129372996158</v>
      </c>
      <c r="Q135" s="32">
        <f t="shared" si="22"/>
        <v>394.34345086401896</v>
      </c>
      <c r="R135" s="32">
        <f t="shared" si="22"/>
        <v>-32.59163174217014</v>
      </c>
      <c r="S135" s="32">
        <f t="shared" si="22"/>
        <v>-41.42873250093743</v>
      </c>
      <c r="T135" s="32">
        <f t="shared" si="22"/>
        <v>79.16401758782843</v>
      </c>
      <c r="U135" s="32">
        <f t="shared" si="22"/>
        <v>-27.34105596106957</v>
      </c>
      <c r="V135" s="32">
        <f t="shared" si="22"/>
        <v>-58.796387546922226</v>
      </c>
      <c r="W135" s="32">
        <f t="shared" si="22"/>
        <v>-57.20662305943858</v>
      </c>
      <c r="X135" s="32">
        <f t="shared" si="22"/>
        <v>-81.22536045568039</v>
      </c>
      <c r="Y135" s="32">
        <f t="shared" si="22"/>
        <v>77.96850925268899</v>
      </c>
      <c r="Z135" s="32">
        <f t="shared" si="22"/>
        <v>131.1672877237162</v>
      </c>
      <c r="AA135" s="32">
        <f t="shared" si="22"/>
        <v>265.70416397029913</v>
      </c>
      <c r="AB135" s="32">
        <f t="shared" si="22"/>
        <v>-10.969672811594045</v>
      </c>
      <c r="AC135" s="32">
        <f t="shared" si="22"/>
        <v>-0.31819414573328597</v>
      </c>
    </row>
    <row r="136" spans="1:29" ht="15" customHeight="1">
      <c r="A136" s="18" t="s">
        <v>7</v>
      </c>
      <c r="B136" s="39"/>
      <c r="C136" s="32">
        <f>((C94/B94)-1)*100</f>
        <v>-66.3310935305735</v>
      </c>
      <c r="D136" s="32">
        <f t="shared" si="22"/>
        <v>-84.79470924759029</v>
      </c>
      <c r="E136" s="32">
        <f t="shared" si="22"/>
        <v>62.13977866795033</v>
      </c>
      <c r="F136" s="32">
        <f t="shared" si="22"/>
        <v>-49.89656134234468</v>
      </c>
      <c r="G136" s="32">
        <f t="shared" si="22"/>
        <v>-21.92987020419348</v>
      </c>
      <c r="H136" s="42" t="s">
        <v>44</v>
      </c>
      <c r="I136" s="42" t="s">
        <v>44</v>
      </c>
      <c r="J136" s="32">
        <f t="shared" si="22"/>
        <v>-99.65059911149164</v>
      </c>
      <c r="K136" s="32">
        <f t="shared" si="22"/>
        <v>5.1259180358876</v>
      </c>
      <c r="L136" s="32">
        <f t="shared" si="22"/>
        <v>93.06424366263077</v>
      </c>
      <c r="M136" s="32">
        <f t="shared" si="22"/>
        <v>5.339514148018143</v>
      </c>
      <c r="N136" s="32">
        <f t="shared" si="22"/>
        <v>20.855849923496073</v>
      </c>
      <c r="O136" s="42" t="s">
        <v>44</v>
      </c>
      <c r="P136" s="32">
        <f t="shared" si="22"/>
        <v>-99.11637296799908</v>
      </c>
      <c r="Q136" s="32">
        <f t="shared" si="22"/>
        <v>-33.660070432773395</v>
      </c>
      <c r="R136" s="32">
        <f t="shared" si="22"/>
        <v>82.4860050187789</v>
      </c>
      <c r="S136" s="32">
        <f t="shared" si="22"/>
        <v>-35.81676996311338</v>
      </c>
      <c r="T136" s="32">
        <f t="shared" si="22"/>
        <v>18.28451623288807</v>
      </c>
      <c r="U136" s="32">
        <f t="shared" si="22"/>
        <v>-47.84162928696127</v>
      </c>
      <c r="V136" s="32">
        <f t="shared" si="22"/>
        <v>100.43012657054184</v>
      </c>
      <c r="W136" s="32">
        <f t="shared" si="22"/>
        <v>-31.715634188969034</v>
      </c>
      <c r="X136" s="32">
        <f t="shared" si="22"/>
        <v>-32.42436523962709</v>
      </c>
      <c r="Y136" s="32">
        <f t="shared" si="22"/>
        <v>2.271700369878049</v>
      </c>
      <c r="Z136" s="32">
        <f t="shared" si="22"/>
        <v>0.7379457859852945</v>
      </c>
      <c r="AA136" s="32">
        <f t="shared" si="22"/>
        <v>-7.991391880177712</v>
      </c>
      <c r="AB136" s="42" t="s">
        <v>44</v>
      </c>
      <c r="AC136" s="32">
        <f t="shared" si="22"/>
        <v>-74.4900690890128</v>
      </c>
    </row>
    <row r="137" spans="1:29" ht="15" customHeight="1">
      <c r="A137" s="18" t="s">
        <v>8</v>
      </c>
      <c r="B137" s="39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</row>
    <row r="138" spans="1:29" ht="15" customHeight="1">
      <c r="A138" s="18" t="s">
        <v>15</v>
      </c>
      <c r="B138" s="39"/>
      <c r="C138" s="42" t="s">
        <v>44</v>
      </c>
      <c r="D138" s="32">
        <f aca="true" t="shared" si="23" ref="D138:AA139">((D96/C96)-1)*100</f>
        <v>-13.557363586350279</v>
      </c>
      <c r="E138" s="32">
        <f t="shared" si="23"/>
        <v>32.18308118203568</v>
      </c>
      <c r="F138" s="32">
        <f t="shared" si="23"/>
        <v>45.26323281040157</v>
      </c>
      <c r="G138" s="32">
        <f t="shared" si="23"/>
        <v>-0.752514257464032</v>
      </c>
      <c r="H138" s="32">
        <f t="shared" si="23"/>
        <v>-10.552953310727087</v>
      </c>
      <c r="I138" s="32">
        <f t="shared" si="23"/>
        <v>10.856166113768495</v>
      </c>
      <c r="J138" s="32">
        <f t="shared" si="23"/>
        <v>8.298413709068964</v>
      </c>
      <c r="K138" s="32">
        <f t="shared" si="23"/>
        <v>-5.2706000080489535</v>
      </c>
      <c r="L138" s="32">
        <f t="shared" si="23"/>
        <v>29.21639114392629</v>
      </c>
      <c r="M138" s="32">
        <f t="shared" si="23"/>
        <v>2.0051807367102104</v>
      </c>
      <c r="N138" s="32">
        <f t="shared" si="23"/>
        <v>16.864031379439815</v>
      </c>
      <c r="O138" s="32">
        <f t="shared" si="23"/>
        <v>4.612886936621741</v>
      </c>
      <c r="P138" s="32">
        <f t="shared" si="23"/>
        <v>167.5353449838908</v>
      </c>
      <c r="Q138" s="32">
        <f t="shared" si="23"/>
        <v>-10.841282843625233</v>
      </c>
      <c r="R138" s="32">
        <f t="shared" si="23"/>
        <v>1.9041934358387858</v>
      </c>
      <c r="S138" s="32">
        <f t="shared" si="23"/>
        <v>-49.58851013192695</v>
      </c>
      <c r="T138" s="32">
        <f t="shared" si="23"/>
        <v>8.722925036379458</v>
      </c>
      <c r="U138" s="32">
        <f t="shared" si="23"/>
        <v>12.293321988493865</v>
      </c>
      <c r="V138" s="32">
        <f t="shared" si="23"/>
        <v>13.302362235937348</v>
      </c>
      <c r="W138" s="32">
        <f t="shared" si="23"/>
        <v>3.7731464940435666</v>
      </c>
      <c r="X138" s="32">
        <f t="shared" si="23"/>
        <v>-3.045746096295099</v>
      </c>
      <c r="Y138" s="32">
        <f t="shared" si="23"/>
        <v>6.833418436882321</v>
      </c>
      <c r="Z138" s="32">
        <f t="shared" si="23"/>
        <v>-2.2840240862295413</v>
      </c>
      <c r="AA138" s="32">
        <f t="shared" si="23"/>
        <v>6.2350799126744905</v>
      </c>
      <c r="AB138" s="32">
        <f>((AB96/AA96)-1)*100</f>
        <v>9.610413229473114</v>
      </c>
      <c r="AC138" s="32">
        <f>((AC96/AB96)-1)*100</f>
        <v>-2.2027679772720354</v>
      </c>
    </row>
    <row r="139" spans="1:29" ht="15" customHeight="1">
      <c r="A139" s="18" t="s">
        <v>9</v>
      </c>
      <c r="B139" s="39"/>
      <c r="C139" s="32">
        <f>((C97/B97)-1)*100</f>
        <v>-100</v>
      </c>
      <c r="D139" s="32"/>
      <c r="E139" s="32">
        <f>((E97/D97)-1)*100</f>
        <v>-100</v>
      </c>
      <c r="F139" s="32"/>
      <c r="G139" s="32"/>
      <c r="H139" s="32"/>
      <c r="I139" s="32"/>
      <c r="J139" s="32"/>
      <c r="K139" s="32"/>
      <c r="L139" s="32"/>
      <c r="M139" s="32"/>
      <c r="N139" s="32">
        <f>((N97/M97)-1)*100</f>
        <v>46.586143924082265</v>
      </c>
      <c r="O139" s="42" t="s">
        <v>44</v>
      </c>
      <c r="P139" s="32">
        <f aca="true" t="shared" si="24" ref="P139:R140">((P97/O97)-1)*100</f>
        <v>-50.54854044975745</v>
      </c>
      <c r="Q139" s="32">
        <f t="shared" si="24"/>
        <v>-93.9790991792049</v>
      </c>
      <c r="R139" s="32">
        <f t="shared" si="24"/>
        <v>183.64320226472003</v>
      </c>
      <c r="S139" s="32">
        <f t="shared" si="23"/>
        <v>11.776484910100793</v>
      </c>
      <c r="T139" s="32">
        <f t="shared" si="23"/>
        <v>-100</v>
      </c>
      <c r="U139" s="32"/>
      <c r="V139" s="32"/>
      <c r="W139" s="32">
        <f t="shared" si="23"/>
        <v>175.41574200626124</v>
      </c>
      <c r="X139" s="32">
        <f t="shared" si="23"/>
        <v>19.987361105748235</v>
      </c>
      <c r="Y139" s="32">
        <f t="shared" si="23"/>
        <v>146.16876561134436</v>
      </c>
      <c r="Z139" s="32">
        <f t="shared" si="23"/>
        <v>-94.65199844277629</v>
      </c>
      <c r="AA139" s="42" t="s">
        <v>44</v>
      </c>
      <c r="AB139" s="32">
        <f>((AB97/AA97)-1)*100</f>
        <v>-100</v>
      </c>
      <c r="AC139" s="32"/>
    </row>
    <row r="140" spans="1:29" ht="15" customHeight="1">
      <c r="A140" s="18" t="s">
        <v>10</v>
      </c>
      <c r="B140" s="39"/>
      <c r="C140" s="32">
        <f>((C98/B98)-1)*100</f>
        <v>-100</v>
      </c>
      <c r="D140" s="32"/>
      <c r="E140" s="32">
        <f>((E98/D98)-1)*100</f>
        <v>-100</v>
      </c>
      <c r="F140" s="32"/>
      <c r="G140" s="32"/>
      <c r="H140" s="32"/>
      <c r="I140" s="32"/>
      <c r="J140" s="32"/>
      <c r="K140" s="32"/>
      <c r="L140" s="32">
        <f>((L98/K98)-1)*100</f>
        <v>-96.77533871920095</v>
      </c>
      <c r="M140" s="32">
        <f>((M98/L98)-1)*100</f>
        <v>-100</v>
      </c>
      <c r="N140" s="32"/>
      <c r="O140" s="32">
        <f>((O98/N98)-1)*100</f>
        <v>-29.774912943545406</v>
      </c>
      <c r="P140" s="32">
        <f t="shared" si="24"/>
        <v>-43.241586147612246</v>
      </c>
      <c r="Q140" s="32">
        <f t="shared" si="24"/>
        <v>23.13830595490096</v>
      </c>
      <c r="R140" s="32">
        <f t="shared" si="24"/>
        <v>-100</v>
      </c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</row>
    <row r="141" spans="1:29" ht="15" customHeight="1">
      <c r="A141" s="18" t="s">
        <v>11</v>
      </c>
      <c r="B141" s="39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42" t="s">
        <v>44</v>
      </c>
      <c r="T141" s="32">
        <f aca="true" t="shared" si="25" ref="T141:AA142">((T99/S99)-1)*100</f>
        <v>38.734055167517134</v>
      </c>
      <c r="U141" s="32">
        <f t="shared" si="25"/>
        <v>10.6846211250067</v>
      </c>
      <c r="V141" s="32">
        <f t="shared" si="25"/>
        <v>5.366523548651503</v>
      </c>
      <c r="W141" s="32">
        <f t="shared" si="25"/>
        <v>15.656148521276037</v>
      </c>
      <c r="X141" s="32">
        <f t="shared" si="25"/>
        <v>-5.426889138095891</v>
      </c>
      <c r="Y141" s="32">
        <f t="shared" si="25"/>
        <v>7.84409829842454</v>
      </c>
      <c r="Z141" s="32">
        <f t="shared" si="25"/>
        <v>1.24519165338135</v>
      </c>
      <c r="AA141" s="32">
        <f t="shared" si="25"/>
        <v>7.856220531144431</v>
      </c>
      <c r="AB141" s="32">
        <f>((AB99/AA99)-1)*100</f>
        <v>4.0877752014292</v>
      </c>
      <c r="AC141" s="32">
        <f>((AC99/AB99)-1)*100</f>
        <v>13.51565893171902</v>
      </c>
    </row>
    <row r="142" spans="1:29" ht="15" customHeight="1">
      <c r="A142" s="18" t="s">
        <v>12</v>
      </c>
      <c r="B142" s="39"/>
      <c r="C142" s="32"/>
      <c r="D142" s="32">
        <f>((D100/C100)-1)*100</f>
        <v>-100</v>
      </c>
      <c r="E142" s="32"/>
      <c r="F142" s="32">
        <f>((F100/E100)-1)*100</f>
        <v>-82.03969105160665</v>
      </c>
      <c r="G142" s="32">
        <f>((G100/F100)-1)*100</f>
        <v>-100</v>
      </c>
      <c r="H142" s="32"/>
      <c r="I142" s="32"/>
      <c r="J142" s="32"/>
      <c r="K142" s="32">
        <f>((K100/J100)-1)*100</f>
        <v>-100</v>
      </c>
      <c r="L142" s="32"/>
      <c r="M142" s="32"/>
      <c r="N142" s="32"/>
      <c r="O142" s="32"/>
      <c r="P142" s="32"/>
      <c r="Q142" s="32"/>
      <c r="R142" s="32"/>
      <c r="S142" s="32"/>
      <c r="T142" s="32"/>
      <c r="U142" s="32">
        <f t="shared" si="25"/>
        <v>-98.78458277519331</v>
      </c>
      <c r="V142" s="32">
        <f t="shared" si="25"/>
        <v>-100</v>
      </c>
      <c r="W142" s="32"/>
      <c r="X142" s="32"/>
      <c r="Y142" s="32"/>
      <c r="Z142" s="42" t="s">
        <v>44</v>
      </c>
      <c r="AA142" s="32">
        <f t="shared" si="25"/>
        <v>23.231497441307237</v>
      </c>
      <c r="AB142" s="32">
        <f>((AB100/AA100)-1)*100</f>
        <v>-100</v>
      </c>
      <c r="AC142" s="32"/>
    </row>
    <row r="143" spans="1:29" ht="15" customHeight="1">
      <c r="A143" s="18" t="s">
        <v>13</v>
      </c>
      <c r="B143" s="39"/>
      <c r="C143" s="32">
        <f aca="true" t="shared" si="26" ref="C143:V143">((C101/B101)-1)*100</f>
        <v>251.27464058846306</v>
      </c>
      <c r="D143" s="32">
        <f t="shared" si="26"/>
        <v>-60.086939709298306</v>
      </c>
      <c r="E143" s="32">
        <f t="shared" si="26"/>
        <v>111.20997878566587</v>
      </c>
      <c r="F143" s="32">
        <f t="shared" si="26"/>
        <v>-100</v>
      </c>
      <c r="G143" s="32"/>
      <c r="H143" s="32">
        <f t="shared" si="26"/>
        <v>-89.99046026337585</v>
      </c>
      <c r="I143" s="32">
        <f t="shared" si="26"/>
        <v>-65.54531320290934</v>
      </c>
      <c r="J143" s="42" t="s">
        <v>44</v>
      </c>
      <c r="K143" s="32">
        <f t="shared" si="26"/>
        <v>-100</v>
      </c>
      <c r="L143" s="32"/>
      <c r="M143" s="32"/>
      <c r="N143" s="32">
        <f t="shared" si="26"/>
        <v>5.426530865221091</v>
      </c>
      <c r="O143" s="32">
        <f t="shared" si="26"/>
        <v>-34.1839145531476</v>
      </c>
      <c r="P143" s="32">
        <f t="shared" si="26"/>
        <v>-89.18856944417351</v>
      </c>
      <c r="Q143" s="42" t="s">
        <v>44</v>
      </c>
      <c r="R143" s="32">
        <f t="shared" si="26"/>
        <v>89.9220418227138</v>
      </c>
      <c r="S143" s="32">
        <f t="shared" si="26"/>
        <v>64.02499406410078</v>
      </c>
      <c r="T143" s="32">
        <f t="shared" si="26"/>
        <v>31.8555181705942</v>
      </c>
      <c r="U143" s="32">
        <f t="shared" si="26"/>
        <v>-99.59024595282105</v>
      </c>
      <c r="V143" s="32">
        <f t="shared" si="26"/>
        <v>-100</v>
      </c>
      <c r="W143" s="32"/>
      <c r="X143" s="32"/>
      <c r="Y143" s="32"/>
      <c r="Z143" s="32"/>
      <c r="AA143" s="32"/>
      <c r="AB143" s="34"/>
      <c r="AC143" s="32"/>
    </row>
    <row r="144" spans="1:29" ht="15" customHeight="1">
      <c r="A144" s="2"/>
      <c r="B144" s="39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4"/>
      <c r="AC144" s="34"/>
    </row>
    <row r="145" spans="1:29" s="31" customFormat="1" ht="15" customHeight="1">
      <c r="A145" s="8" t="s">
        <v>19</v>
      </c>
      <c r="B145" s="41"/>
      <c r="C145" s="30">
        <f aca="true" t="shared" si="27" ref="C145:AC145">((C103/B103)-1)*100</f>
        <v>13.226112074605489</v>
      </c>
      <c r="D145" s="30">
        <f t="shared" si="27"/>
        <v>-11.19901995491509</v>
      </c>
      <c r="E145" s="30">
        <f t="shared" si="27"/>
        <v>23.276389505606154</v>
      </c>
      <c r="F145" s="30">
        <f t="shared" si="27"/>
        <v>9.759070648901558</v>
      </c>
      <c r="G145" s="30">
        <f t="shared" si="27"/>
        <v>21.328382116666766</v>
      </c>
      <c r="H145" s="30">
        <f t="shared" si="27"/>
        <v>-18.225705244539203</v>
      </c>
      <c r="I145" s="30">
        <f t="shared" si="27"/>
        <v>117.72486259934433</v>
      </c>
      <c r="J145" s="30">
        <f t="shared" si="27"/>
        <v>-41.304911600003436</v>
      </c>
      <c r="K145" s="30">
        <f t="shared" si="27"/>
        <v>-7.467622263909934</v>
      </c>
      <c r="L145" s="30">
        <f t="shared" si="27"/>
        <v>6.293616794906698</v>
      </c>
      <c r="M145" s="30">
        <f t="shared" si="27"/>
        <v>21.304729092988616</v>
      </c>
      <c r="N145" s="30">
        <f t="shared" si="27"/>
        <v>34.24981837887226</v>
      </c>
      <c r="O145" s="30">
        <f t="shared" si="27"/>
        <v>73.35390152417747</v>
      </c>
      <c r="P145" s="30">
        <f t="shared" si="27"/>
        <v>16.978725898189005</v>
      </c>
      <c r="Q145" s="30">
        <f t="shared" si="27"/>
        <v>-6.062639442375328</v>
      </c>
      <c r="R145" s="30">
        <f t="shared" si="27"/>
        <v>4.1270206626457195</v>
      </c>
      <c r="S145" s="30">
        <f t="shared" si="27"/>
        <v>17.332650727873087</v>
      </c>
      <c r="T145" s="30">
        <f t="shared" si="27"/>
        <v>31.613457154289335</v>
      </c>
      <c r="U145" s="30">
        <f t="shared" si="27"/>
        <v>0.7401737436747213</v>
      </c>
      <c r="V145" s="30">
        <f t="shared" si="27"/>
        <v>8.899272248800028</v>
      </c>
      <c r="W145" s="30">
        <f t="shared" si="27"/>
        <v>13.406468335370047</v>
      </c>
      <c r="X145" s="30">
        <f t="shared" si="27"/>
        <v>-4.113735887650948</v>
      </c>
      <c r="Y145" s="30">
        <f t="shared" si="27"/>
        <v>15.798754970602214</v>
      </c>
      <c r="Z145" s="30">
        <f t="shared" si="27"/>
        <v>-6.846570800397556</v>
      </c>
      <c r="AA145" s="30">
        <f t="shared" si="27"/>
        <v>16.091743819023073</v>
      </c>
      <c r="AB145" s="30">
        <f t="shared" si="27"/>
        <v>-1.4497691076817643</v>
      </c>
      <c r="AC145" s="30">
        <f t="shared" si="27"/>
        <v>21.00630473954268</v>
      </c>
    </row>
    <row r="146" spans="1:29" ht="15" customHeight="1">
      <c r="A146" s="18" t="s">
        <v>27</v>
      </c>
      <c r="B146" s="39"/>
      <c r="C146" s="32">
        <f aca="true" t="shared" si="28" ref="C146:AC146">((C104/B104)-1)*100</f>
        <v>57.43747724563415</v>
      </c>
      <c r="D146" s="32">
        <f t="shared" si="28"/>
        <v>18.16256337806694</v>
      </c>
      <c r="E146" s="32">
        <f t="shared" si="28"/>
        <v>-30.30382739876295</v>
      </c>
      <c r="F146" s="32">
        <f t="shared" si="28"/>
        <v>12.07161737560054</v>
      </c>
      <c r="G146" s="32">
        <f t="shared" si="28"/>
        <v>85.5827415069855</v>
      </c>
      <c r="H146" s="32">
        <f t="shared" si="28"/>
        <v>-38.853929327940136</v>
      </c>
      <c r="I146" s="32">
        <f t="shared" si="28"/>
        <v>152.56549436020202</v>
      </c>
      <c r="J146" s="32">
        <f t="shared" si="28"/>
        <v>-59.38223344018827</v>
      </c>
      <c r="K146" s="32">
        <f t="shared" si="28"/>
        <v>-14.509370362149522</v>
      </c>
      <c r="L146" s="32">
        <f t="shared" si="28"/>
        <v>2.602931750773574</v>
      </c>
      <c r="M146" s="32">
        <f t="shared" si="28"/>
        <v>45.8277454336399</v>
      </c>
      <c r="N146" s="32">
        <f t="shared" si="28"/>
        <v>7.093518431319934</v>
      </c>
      <c r="O146" s="32">
        <f t="shared" si="28"/>
        <v>8.718984228265537</v>
      </c>
      <c r="P146" s="32">
        <f t="shared" si="28"/>
        <v>0.5192067066458694</v>
      </c>
      <c r="Q146" s="32">
        <f t="shared" si="28"/>
        <v>-8.077245646354703</v>
      </c>
      <c r="R146" s="32">
        <f t="shared" si="28"/>
        <v>3.531257745190053</v>
      </c>
      <c r="S146" s="32">
        <f t="shared" si="28"/>
        <v>29.290749163731643</v>
      </c>
      <c r="T146" s="32">
        <f t="shared" si="28"/>
        <v>-9.70430694205201</v>
      </c>
      <c r="U146" s="32">
        <f t="shared" si="28"/>
        <v>-19.375349802194563</v>
      </c>
      <c r="V146" s="32">
        <f t="shared" si="28"/>
        <v>15.956100352006386</v>
      </c>
      <c r="W146" s="32">
        <f t="shared" si="28"/>
        <v>6.2075813987573</v>
      </c>
      <c r="X146" s="32">
        <f t="shared" si="28"/>
        <v>-33.988761075117765</v>
      </c>
      <c r="Y146" s="32">
        <f t="shared" si="28"/>
        <v>41.94531960700885</v>
      </c>
      <c r="Z146" s="32">
        <f t="shared" si="28"/>
        <v>-3.746041154021962</v>
      </c>
      <c r="AA146" s="32">
        <f t="shared" si="28"/>
        <v>-5.597661765399497</v>
      </c>
      <c r="AB146" s="32">
        <f t="shared" si="28"/>
        <v>-3.881211309604482</v>
      </c>
      <c r="AC146" s="32">
        <f t="shared" si="28"/>
        <v>7.644507564593139</v>
      </c>
    </row>
    <row r="147" spans="1:29" ht="15" customHeight="1">
      <c r="A147" s="20" t="s">
        <v>24</v>
      </c>
      <c r="B147" s="39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>
        <f aca="true" t="shared" si="29" ref="Y147:AC155">((Y105/X105)-1)*100</f>
        <v>44.67364876586741</v>
      </c>
      <c r="Z147" s="32">
        <f t="shared" si="29"/>
        <v>-2.3669933036982282</v>
      </c>
      <c r="AA147" s="32">
        <f t="shared" si="29"/>
        <v>1.678894977580625</v>
      </c>
      <c r="AB147" s="32">
        <f t="shared" si="29"/>
        <v>-5.850196186693046</v>
      </c>
      <c r="AC147" s="32">
        <f t="shared" si="29"/>
        <v>9.008337406488632</v>
      </c>
    </row>
    <row r="148" spans="1:29" ht="15" customHeight="1">
      <c r="A148" s="20" t="s">
        <v>25</v>
      </c>
      <c r="B148" s="39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>
        <f t="shared" si="29"/>
        <v>183.12141796586258</v>
      </c>
      <c r="Z148" s="32">
        <f t="shared" si="29"/>
        <v>-5.2936645758353995</v>
      </c>
      <c r="AA148" s="32">
        <f t="shared" si="29"/>
        <v>-30.879271616959237</v>
      </c>
      <c r="AB148" s="32">
        <f t="shared" si="29"/>
        <v>3.5565128145103264</v>
      </c>
      <c r="AC148" s="32">
        <f t="shared" si="29"/>
        <v>4.242005805229954</v>
      </c>
    </row>
    <row r="149" spans="1:29" ht="15" customHeight="1">
      <c r="A149" s="20" t="s">
        <v>26</v>
      </c>
      <c r="B149" s="39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>
        <f t="shared" si="29"/>
        <v>11.49618028035373</v>
      </c>
      <c r="Z149" s="32">
        <f t="shared" si="29"/>
        <v>-7.641424475649949</v>
      </c>
      <c r="AA149" s="32">
        <f t="shared" si="29"/>
        <v>-20.012728494616084</v>
      </c>
      <c r="AB149" s="32">
        <f t="shared" si="29"/>
        <v>2.0611384860514503</v>
      </c>
      <c r="AC149" s="32">
        <f t="shared" si="29"/>
        <v>3.3603631225505914</v>
      </c>
    </row>
    <row r="150" spans="1:29" ht="15" customHeight="1">
      <c r="A150" s="18" t="s">
        <v>16</v>
      </c>
      <c r="B150" s="39"/>
      <c r="C150" s="32">
        <f aca="true" t="shared" si="30" ref="C150:X150">((C108/B108)-1)*100</f>
        <v>3.431385004522247</v>
      </c>
      <c r="D150" s="32">
        <f t="shared" si="30"/>
        <v>-24.828628091645022</v>
      </c>
      <c r="E150" s="32">
        <f t="shared" si="30"/>
        <v>36.73514040643828</v>
      </c>
      <c r="F150" s="32">
        <f t="shared" si="30"/>
        <v>46.384832887252216</v>
      </c>
      <c r="G150" s="32">
        <f t="shared" si="30"/>
        <v>41.855252268099605</v>
      </c>
      <c r="H150" s="32">
        <f t="shared" si="30"/>
        <v>-5.387775268819251</v>
      </c>
      <c r="I150" s="32">
        <f t="shared" si="30"/>
        <v>259.40956969917255</v>
      </c>
      <c r="J150" s="32">
        <f t="shared" si="30"/>
        <v>-76.2405000448376</v>
      </c>
      <c r="K150" s="32">
        <f t="shared" si="30"/>
        <v>18.59963431648419</v>
      </c>
      <c r="L150" s="32">
        <f t="shared" si="30"/>
        <v>57.39803593412589</v>
      </c>
      <c r="M150" s="32">
        <f t="shared" si="30"/>
        <v>-39.96150115598914</v>
      </c>
      <c r="N150" s="32">
        <f t="shared" si="30"/>
        <v>44.35398085236293</v>
      </c>
      <c r="O150" s="32">
        <f t="shared" si="30"/>
        <v>13.866342489680171</v>
      </c>
      <c r="P150" s="32">
        <f t="shared" si="30"/>
        <v>33.719122958085876</v>
      </c>
      <c r="Q150" s="32">
        <f t="shared" si="30"/>
        <v>-9.627662918756775</v>
      </c>
      <c r="R150" s="32">
        <f t="shared" si="30"/>
        <v>13.648283843433905</v>
      </c>
      <c r="S150" s="32">
        <f t="shared" si="30"/>
        <v>12.051323808809599</v>
      </c>
      <c r="T150" s="32">
        <f t="shared" si="30"/>
        <v>-10.142829630581762</v>
      </c>
      <c r="U150" s="32">
        <f t="shared" si="30"/>
        <v>48.62155587034616</v>
      </c>
      <c r="V150" s="32">
        <f t="shared" si="30"/>
        <v>15.90595432146773</v>
      </c>
      <c r="W150" s="32">
        <f t="shared" si="30"/>
        <v>-21.4433100011998</v>
      </c>
      <c r="X150" s="32">
        <f t="shared" si="30"/>
        <v>15.489212073320523</v>
      </c>
      <c r="Y150" s="32">
        <f t="shared" si="29"/>
        <v>39.37607385914919</v>
      </c>
      <c r="Z150" s="32">
        <f t="shared" si="29"/>
        <v>-18.69931352993861</v>
      </c>
      <c r="AA150" s="32">
        <f t="shared" si="29"/>
        <v>53.79865510181241</v>
      </c>
      <c r="AB150" s="32">
        <f t="shared" si="29"/>
        <v>-50.0960076462268</v>
      </c>
      <c r="AC150" s="32">
        <f t="shared" si="29"/>
        <v>83.02466081652679</v>
      </c>
    </row>
    <row r="151" spans="1:29" ht="15" customHeight="1">
      <c r="A151" s="21" t="s">
        <v>31</v>
      </c>
      <c r="B151" s="39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>
        <f t="shared" si="29"/>
        <v>-39.02153849851418</v>
      </c>
      <c r="Z151" s="32">
        <f t="shared" si="29"/>
        <v>94.81837368358879</v>
      </c>
      <c r="AA151" s="32">
        <f t="shared" si="29"/>
        <v>-63.09717692593693</v>
      </c>
      <c r="AB151" s="32">
        <f t="shared" si="29"/>
        <v>-36.25991815498381</v>
      </c>
      <c r="AC151" s="32">
        <f t="shared" si="29"/>
        <v>-4.824047237379759</v>
      </c>
    </row>
    <row r="152" spans="1:29" ht="15" customHeight="1">
      <c r="A152" s="21" t="s">
        <v>28</v>
      </c>
      <c r="B152" s="39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>
        <f t="shared" si="29"/>
        <v>39.906775270450055</v>
      </c>
      <c r="Z152" s="32">
        <f t="shared" si="29"/>
        <v>-19.034239371197394</v>
      </c>
      <c r="AA152" s="32">
        <f t="shared" si="29"/>
        <v>54.62853006514437</v>
      </c>
      <c r="AB152" s="32">
        <f t="shared" si="29"/>
        <v>-50.119449770395306</v>
      </c>
      <c r="AC152" s="32">
        <f t="shared" si="29"/>
        <v>83.21485637016472</v>
      </c>
    </row>
    <row r="153" spans="1:29" ht="15" customHeight="1">
      <c r="A153" s="18" t="s">
        <v>17</v>
      </c>
      <c r="B153" s="39"/>
      <c r="C153" s="32">
        <f aca="true" t="shared" si="31" ref="C153:X153">((C111/B111)-1)*100</f>
        <v>19.552163603658013</v>
      </c>
      <c r="D153" s="32">
        <f t="shared" si="31"/>
        <v>-43.87724842591477</v>
      </c>
      <c r="E153" s="32">
        <f t="shared" si="31"/>
        <v>192.4722279503751</v>
      </c>
      <c r="F153" s="32">
        <f t="shared" si="31"/>
        <v>-35.681413444251994</v>
      </c>
      <c r="G153" s="32">
        <f t="shared" si="31"/>
        <v>-2.614283157724495</v>
      </c>
      <c r="H153" s="32">
        <f t="shared" si="31"/>
        <v>-2.018245944470065</v>
      </c>
      <c r="I153" s="32">
        <f t="shared" si="31"/>
        <v>-8.674240521029642</v>
      </c>
      <c r="J153" s="32">
        <f t="shared" si="31"/>
        <v>46.6835674472847</v>
      </c>
      <c r="K153" s="32">
        <f t="shared" si="31"/>
        <v>-4.165567009589999</v>
      </c>
      <c r="L153" s="32">
        <f t="shared" si="31"/>
        <v>24.33546382395617</v>
      </c>
      <c r="M153" s="32">
        <f t="shared" si="31"/>
        <v>-12.688757178591114</v>
      </c>
      <c r="N153" s="32">
        <f t="shared" si="31"/>
        <v>53.668496849606925</v>
      </c>
      <c r="O153" s="32">
        <f t="shared" si="31"/>
        <v>279.759350109088</v>
      </c>
      <c r="P153" s="32">
        <f t="shared" si="31"/>
        <v>27.66338401445514</v>
      </c>
      <c r="Q153" s="32">
        <f t="shared" si="31"/>
        <v>-9.986630425953303</v>
      </c>
      <c r="R153" s="32">
        <f t="shared" si="31"/>
        <v>0.7303068236113708</v>
      </c>
      <c r="S153" s="32">
        <f t="shared" si="31"/>
        <v>20.59572081165413</v>
      </c>
      <c r="T153" s="32">
        <f t="shared" si="31"/>
        <v>35.40511583255852</v>
      </c>
      <c r="U153" s="32">
        <f t="shared" si="31"/>
        <v>21.611131750656163</v>
      </c>
      <c r="V153" s="32">
        <f t="shared" si="31"/>
        <v>6.72493957652518</v>
      </c>
      <c r="W153" s="32">
        <f t="shared" si="31"/>
        <v>20.26368957521911</v>
      </c>
      <c r="X153" s="32">
        <f t="shared" si="31"/>
        <v>-4.729875439394804</v>
      </c>
      <c r="Y153" s="32">
        <f t="shared" si="29"/>
        <v>5.938678983921752</v>
      </c>
      <c r="Z153" s="32">
        <f t="shared" si="29"/>
        <v>0.37187871584107857</v>
      </c>
      <c r="AA153" s="32">
        <f t="shared" si="29"/>
        <v>12.186412292850113</v>
      </c>
      <c r="AB153" s="32">
        <f t="shared" si="29"/>
        <v>6.599089557951188</v>
      </c>
      <c r="AC153" s="32">
        <f t="shared" si="29"/>
        <v>3.2293679909577433</v>
      </c>
    </row>
    <row r="154" spans="1:29" ht="15" customHeight="1">
      <c r="A154" s="20" t="s">
        <v>29</v>
      </c>
      <c r="B154" s="39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>
        <f t="shared" si="29"/>
        <v>4.2535841564710575</v>
      </c>
      <c r="Z154" s="32">
        <f t="shared" si="29"/>
        <v>4.723122771450927</v>
      </c>
      <c r="AA154" s="32">
        <f t="shared" si="29"/>
        <v>13.227660761865234</v>
      </c>
      <c r="AB154" s="32">
        <f t="shared" si="29"/>
        <v>6.715161738081155</v>
      </c>
      <c r="AC154" s="32">
        <f t="shared" si="29"/>
        <v>3.5311938320948144</v>
      </c>
    </row>
    <row r="155" spans="1:29" ht="15" customHeight="1">
      <c r="A155" s="20" t="s">
        <v>30</v>
      </c>
      <c r="B155" s="39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>
        <f t="shared" si="29"/>
        <v>11.388009907606644</v>
      </c>
      <c r="Z155" s="32">
        <f t="shared" si="29"/>
        <v>-12.798092616161371</v>
      </c>
      <c r="AA155" s="32">
        <f t="shared" si="29"/>
        <v>8.401617285668571</v>
      </c>
      <c r="AB155" s="32">
        <f t="shared" si="29"/>
        <v>6.158399856692398</v>
      </c>
      <c r="AC155" s="32">
        <f t="shared" si="29"/>
        <v>2.0774198121010334</v>
      </c>
    </row>
    <row r="156" spans="1:29" ht="15" customHeight="1">
      <c r="A156" s="18" t="s">
        <v>14</v>
      </c>
      <c r="B156" s="39"/>
      <c r="C156" s="32">
        <f>((C114/B114)-1)*100</f>
        <v>-41.17432042865381</v>
      </c>
      <c r="D156" s="32">
        <f>((D114/C114)-1)*100</f>
        <v>-100</v>
      </c>
      <c r="E156" s="32"/>
      <c r="F156" s="32">
        <f aca="true" t="shared" si="32" ref="F156:AA157">((F114/E114)-1)*100</f>
        <v>-71.21508328099411</v>
      </c>
      <c r="G156" s="32">
        <f t="shared" si="32"/>
        <v>132.1913343064935</v>
      </c>
      <c r="H156" s="32">
        <f t="shared" si="32"/>
        <v>230.88668224575946</v>
      </c>
      <c r="I156" s="32">
        <f t="shared" si="32"/>
        <v>-82.11745595175306</v>
      </c>
      <c r="J156" s="32">
        <f t="shared" si="32"/>
        <v>-45.711371362947695</v>
      </c>
      <c r="K156" s="42" t="s">
        <v>44</v>
      </c>
      <c r="L156" s="32">
        <f t="shared" si="32"/>
        <v>-53.788530849155045</v>
      </c>
      <c r="M156" s="32">
        <f t="shared" si="32"/>
        <v>3.3963122037160343</v>
      </c>
      <c r="N156" s="32">
        <f t="shared" si="32"/>
        <v>8.161454124569612</v>
      </c>
      <c r="O156" s="32">
        <f t="shared" si="32"/>
        <v>45.01322059603425</v>
      </c>
      <c r="P156" s="32">
        <f t="shared" si="32"/>
        <v>-61.955929063731695</v>
      </c>
      <c r="Q156" s="32">
        <f t="shared" si="32"/>
        <v>4.873218648622468</v>
      </c>
      <c r="R156" s="32">
        <f t="shared" si="32"/>
        <v>-12.74849056443207</v>
      </c>
      <c r="S156" s="32">
        <f t="shared" si="32"/>
        <v>18.846871665058785</v>
      </c>
      <c r="T156" s="32">
        <f t="shared" si="32"/>
        <v>54.83227276759819</v>
      </c>
      <c r="U156" s="32">
        <f t="shared" si="32"/>
        <v>-100</v>
      </c>
      <c r="V156" s="32"/>
      <c r="W156" s="32">
        <f t="shared" si="32"/>
        <v>9.690109376112964</v>
      </c>
      <c r="X156" s="32">
        <f t="shared" si="32"/>
        <v>368.72572832231583</v>
      </c>
      <c r="Y156" s="32">
        <f t="shared" si="32"/>
        <v>239.9654182081031</v>
      </c>
      <c r="Z156" s="32">
        <f t="shared" si="32"/>
        <v>-83.5593453315115</v>
      </c>
      <c r="AA156" s="32">
        <f t="shared" si="32"/>
        <v>66.24849073076058</v>
      </c>
      <c r="AB156" s="32">
        <f>((AB114/AA114)-1)*100</f>
        <v>51.13170972146634</v>
      </c>
      <c r="AC156" s="42" t="s">
        <v>44</v>
      </c>
    </row>
    <row r="157" spans="1:29" ht="15" customHeight="1">
      <c r="A157" s="18" t="s">
        <v>13</v>
      </c>
      <c r="B157" s="39"/>
      <c r="C157" s="32">
        <f>((C115/B115)-1)*100</f>
        <v>-48.54568644901385</v>
      </c>
      <c r="D157" s="32">
        <f>((D115/C115)-1)*100</f>
        <v>138.97301243809284</v>
      </c>
      <c r="E157" s="32">
        <f>((E115/D115)-1)*100</f>
        <v>-71.41245681782922</v>
      </c>
      <c r="F157" s="42" t="s">
        <v>44</v>
      </c>
      <c r="G157" s="32">
        <f>((G115/F115)-1)*100</f>
        <v>-75.16760197037544</v>
      </c>
      <c r="H157" s="32">
        <f>((H115/G115)-1)*100</f>
        <v>-51.07635467016563</v>
      </c>
      <c r="I157" s="42" t="s">
        <v>44</v>
      </c>
      <c r="J157" s="32">
        <f>((J115/I115)-1)*100</f>
        <v>114.47171620483698</v>
      </c>
      <c r="K157" s="32">
        <f>((K115/J115)-1)*100</f>
        <v>-98.09208885167308</v>
      </c>
      <c r="L157" s="32">
        <f>((L115/K115)-1)*100</f>
        <v>-100</v>
      </c>
      <c r="M157" s="32"/>
      <c r="N157" s="32">
        <f t="shared" si="32"/>
        <v>-37.17581011501181</v>
      </c>
      <c r="O157" s="32">
        <f t="shared" si="32"/>
        <v>-89.31542448492789</v>
      </c>
      <c r="P157" s="42" t="s">
        <v>44</v>
      </c>
      <c r="Q157" s="32">
        <f t="shared" si="32"/>
        <v>143.03021180867054</v>
      </c>
      <c r="R157" s="32">
        <f t="shared" si="32"/>
        <v>9.347299911169182</v>
      </c>
      <c r="S157" s="32">
        <f t="shared" si="32"/>
        <v>29.30179200720413</v>
      </c>
      <c r="T157" s="32">
        <f t="shared" si="32"/>
        <v>44.44010212246199</v>
      </c>
      <c r="U157" s="32">
        <f t="shared" si="32"/>
        <v>-100</v>
      </c>
      <c r="V157" s="32"/>
      <c r="W157" s="32"/>
      <c r="X157" s="32"/>
      <c r="Y157" s="32"/>
      <c r="Z157" s="32"/>
      <c r="AA157" s="32"/>
      <c r="AB157" s="32">
        <f>((AB115/AA115)-1)*100</f>
        <v>99.27099511996664</v>
      </c>
      <c r="AC157" s="32">
        <f>((AC115/AB115)-1)*100</f>
        <v>8.470341896213295</v>
      </c>
    </row>
    <row r="158" spans="1:29" ht="15" customHeight="1">
      <c r="A158" s="18" t="s">
        <v>10</v>
      </c>
      <c r="B158" s="39"/>
      <c r="C158" s="32"/>
      <c r="D158" s="32"/>
      <c r="E158" s="32"/>
      <c r="F158" s="32"/>
      <c r="G158" s="32">
        <f>((G116/F116)-1)*100</f>
        <v>52.98668784616667</v>
      </c>
      <c r="H158" s="32">
        <f>((H116/G116)-1)*100</f>
        <v>-64.10545674818644</v>
      </c>
      <c r="I158" s="32">
        <f>((I116/H116)-1)*100</f>
        <v>-66.84911958915161</v>
      </c>
      <c r="J158" s="32">
        <f>((J116/I116)-1)*100</f>
        <v>-100</v>
      </c>
      <c r="K158" s="32"/>
      <c r="L158" s="32">
        <f>((L116/K116)-1)*100</f>
        <v>6.0736240085381255</v>
      </c>
      <c r="M158" s="42" t="s">
        <v>44</v>
      </c>
      <c r="N158" s="32">
        <f aca="true" t="shared" si="33" ref="N158:S158">((N116/M116)-1)*100</f>
        <v>225.55096758847418</v>
      </c>
      <c r="O158" s="32">
        <f t="shared" si="33"/>
        <v>-40.022810707234726</v>
      </c>
      <c r="P158" s="32">
        <f t="shared" si="33"/>
        <v>-43.75056358771795</v>
      </c>
      <c r="Q158" s="32">
        <f t="shared" si="33"/>
        <v>-32.34301051602381</v>
      </c>
      <c r="R158" s="32">
        <f t="shared" si="33"/>
        <v>60.49290445112865</v>
      </c>
      <c r="S158" s="32">
        <f t="shared" si="33"/>
        <v>-100</v>
      </c>
      <c r="T158" s="32"/>
      <c r="U158" s="32"/>
      <c r="V158" s="32"/>
      <c r="W158" s="32"/>
      <c r="X158" s="32"/>
      <c r="Y158" s="32"/>
      <c r="Z158" s="32"/>
      <c r="AA158" s="32"/>
      <c r="AB158" s="32"/>
      <c r="AC158" s="32"/>
    </row>
    <row r="159" spans="1:29" ht="15" customHeight="1">
      <c r="A159" s="18" t="s">
        <v>21</v>
      </c>
      <c r="B159" s="39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</row>
    <row r="160" spans="1:30" ht="15" customHeight="1">
      <c r="A160" s="18" t="s">
        <v>22</v>
      </c>
      <c r="B160" s="39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>
        <f aca="true" t="shared" si="34" ref="U160:AA160">((U118/T118)-1)*100</f>
        <v>-86.5052873134035</v>
      </c>
      <c r="V160" s="32">
        <f t="shared" si="34"/>
        <v>-2.8779394968058924</v>
      </c>
      <c r="W160" s="32">
        <f t="shared" si="34"/>
        <v>-53.5155663336474</v>
      </c>
      <c r="X160" s="32">
        <f t="shared" si="34"/>
        <v>-58.6801012041044</v>
      </c>
      <c r="Y160" s="32">
        <f t="shared" si="34"/>
        <v>43.500203501420145</v>
      </c>
      <c r="Z160" s="32">
        <f t="shared" si="34"/>
        <v>13.60256849245365</v>
      </c>
      <c r="AA160" s="32">
        <f t="shared" si="34"/>
        <v>-5.749403124204089</v>
      </c>
      <c r="AB160" s="32">
        <f>((AB118/AA118)-1)*100</f>
        <v>-100</v>
      </c>
      <c r="AC160" s="32"/>
      <c r="AD160" s="1" t="s">
        <v>34</v>
      </c>
    </row>
    <row r="161" spans="1:29" ht="15" customHeight="1">
      <c r="A161" s="22"/>
      <c r="B161" s="43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5"/>
      <c r="V161" s="45"/>
      <c r="W161" s="45"/>
      <c r="X161" s="45"/>
      <c r="Y161" s="45"/>
      <c r="Z161" s="45"/>
      <c r="AA161" s="45"/>
      <c r="AB161" s="45"/>
      <c r="AC161" s="45"/>
    </row>
    <row r="162" spans="1:256" ht="15" customHeight="1">
      <c r="A162" s="29" t="s">
        <v>32</v>
      </c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  <c r="FU162" s="28"/>
      <c r="FV162" s="28"/>
      <c r="FW162" s="28"/>
      <c r="FX162" s="28"/>
      <c r="FY162" s="28"/>
      <c r="FZ162" s="28"/>
      <c r="GA162" s="28"/>
      <c r="GB162" s="28"/>
      <c r="GC162" s="28"/>
      <c r="GD162" s="28"/>
      <c r="GE162" s="28"/>
      <c r="GF162" s="28"/>
      <c r="GG162" s="28"/>
      <c r="GH162" s="28"/>
      <c r="GI162" s="28"/>
      <c r="GJ162" s="28"/>
      <c r="GK162" s="28"/>
      <c r="GL162" s="28"/>
      <c r="GM162" s="28"/>
      <c r="GN162" s="28"/>
      <c r="GO162" s="28"/>
      <c r="GP162" s="28"/>
      <c r="GQ162" s="28"/>
      <c r="GR162" s="28"/>
      <c r="GS162" s="28"/>
      <c r="GT162" s="28"/>
      <c r="GU162" s="28"/>
      <c r="GV162" s="28"/>
      <c r="GW162" s="28"/>
      <c r="GX162" s="28"/>
      <c r="GY162" s="28"/>
      <c r="GZ162" s="28"/>
      <c r="HA162" s="28"/>
      <c r="HB162" s="28"/>
      <c r="HC162" s="28"/>
      <c r="HD162" s="28"/>
      <c r="HE162" s="28"/>
      <c r="HF162" s="28"/>
      <c r="HG162" s="28"/>
      <c r="HH162" s="28"/>
      <c r="HI162" s="28"/>
      <c r="HJ162" s="28"/>
      <c r="HK162" s="28"/>
      <c r="HL162" s="28"/>
      <c r="HM162" s="28"/>
      <c r="HN162" s="28"/>
      <c r="HO162" s="28"/>
      <c r="HP162" s="28"/>
      <c r="HQ162" s="28"/>
      <c r="HR162" s="28"/>
      <c r="HS162" s="28"/>
      <c r="HT162" s="28"/>
      <c r="HU162" s="28"/>
      <c r="HV162" s="28"/>
      <c r="HW162" s="28"/>
      <c r="HX162" s="28"/>
      <c r="HY162" s="28"/>
      <c r="HZ162" s="28"/>
      <c r="IA162" s="28"/>
      <c r="IB162" s="28"/>
      <c r="IC162" s="28"/>
      <c r="ID162" s="28"/>
      <c r="IE162" s="28"/>
      <c r="IF162" s="28"/>
      <c r="IG162" s="28"/>
      <c r="IH162" s="28"/>
      <c r="II162" s="28"/>
      <c r="IJ162" s="28"/>
      <c r="IK162" s="28"/>
      <c r="IL162" s="28"/>
      <c r="IM162" s="28"/>
      <c r="IN162" s="28"/>
      <c r="IO162" s="28"/>
      <c r="IP162" s="28"/>
      <c r="IQ162" s="28"/>
      <c r="IR162" s="28"/>
      <c r="IS162" s="28"/>
      <c r="IT162" s="28"/>
      <c r="IU162" s="28"/>
      <c r="IV162" s="28"/>
    </row>
    <row r="163" spans="1:29" ht="15" customHeight="1">
      <c r="A163" s="29" t="s">
        <v>43</v>
      </c>
      <c r="AC163" s="1" t="s">
        <v>34</v>
      </c>
    </row>
    <row r="164" ht="15" customHeight="1">
      <c r="A164" s="29" t="s">
        <v>40</v>
      </c>
    </row>
    <row r="165" ht="15" customHeight="1"/>
    <row r="166" spans="1:29" s="28" customFormat="1" ht="15" customHeight="1" hidden="1">
      <c r="A166" s="28" t="str">
        <f>'[2]PIB EST'!A20</f>
        <v>Hidalgo</v>
      </c>
      <c r="B166" s="28">
        <v>64653.6</v>
      </c>
      <c r="C166" s="28">
        <v>104920.98925017435</v>
      </c>
      <c r="D166" s="28">
        <v>170267.61054659294</v>
      </c>
      <c r="E166" s="28">
        <v>276313.24683872133</v>
      </c>
      <c r="F166" s="28">
        <v>448405.95421208185</v>
      </c>
      <c r="G166" s="28">
        <v>727681</v>
      </c>
      <c r="H166" s="28">
        <v>1521076.1894426954</v>
      </c>
      <c r="I166" s="28">
        <v>3179515.1640478596</v>
      </c>
      <c r="J166" s="28">
        <v>6646160.625336082</v>
      </c>
      <c r="K166" s="28">
        <v>8076804.604175194</v>
      </c>
      <c r="L166" s="28">
        <v>9815407.16385061</v>
      </c>
      <c r="M166" s="28">
        <v>11928259.071956137</v>
      </c>
      <c r="N166" s="28">
        <v>14495920.761364091</v>
      </c>
      <c r="O166" s="28">
        <f>'[3]Hoja1'!B24</f>
        <v>17616294</v>
      </c>
      <c r="P166" s="28">
        <f>'[3]Hoja1'!C24</f>
        <v>19168483</v>
      </c>
      <c r="Q166" s="28">
        <f>'[3]Hoja1'!D24</f>
        <v>22330815</v>
      </c>
      <c r="R166" s="28">
        <f>'[3]Hoja1'!E24</f>
        <v>31433216</v>
      </c>
      <c r="S166" s="28">
        <f>'[3]Hoja1'!F24</f>
        <v>38715598</v>
      </c>
      <c r="T166" s="28">
        <f>'[3]Hoja1'!G24</f>
        <v>48510152</v>
      </c>
      <c r="U166" s="46">
        <f>'[3]Hoja1'!H24</f>
        <v>57125722</v>
      </c>
      <c r="V166" s="46">
        <f>'[3]Hoja1'!I24</f>
        <v>64968610</v>
      </c>
      <c r="W166" s="46">
        <f>'[3]Hoja1'!J24</f>
        <v>68438674</v>
      </c>
      <c r="X166" s="46">
        <f>'[3]Hoja1'!K24</f>
        <v>74280093</v>
      </c>
      <c r="Y166" s="46">
        <f>'[3]Hoja1'!L24</f>
        <v>80315851</v>
      </c>
      <c r="Z166" s="46">
        <f>'[3]Hoja1'!M24</f>
        <v>90767962</v>
      </c>
      <c r="AA166" s="28">
        <f>'[3]Hoja1'!N24</f>
        <v>97523455</v>
      </c>
      <c r="AB166" s="28">
        <f>'[3]Hoja1'!O24</f>
        <v>105603627</v>
      </c>
      <c r="AC166" s="28">
        <v>167090000</v>
      </c>
    </row>
    <row r="167" spans="1:11" ht="1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</row>
    <row r="168" spans="1:29" ht="15" customHeight="1">
      <c r="A168" s="48" t="s">
        <v>37</v>
      </c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</row>
    <row r="169" spans="1:29" ht="15" customHeight="1">
      <c r="A169" s="49" t="s">
        <v>20</v>
      </c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</row>
    <row r="170" spans="1:13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29" ht="15" customHeight="1">
      <c r="A171" s="4" t="s">
        <v>1</v>
      </c>
      <c r="B171" s="5">
        <v>1980</v>
      </c>
      <c r="C171" s="5">
        <v>1981</v>
      </c>
      <c r="D171" s="5">
        <v>1982</v>
      </c>
      <c r="E171" s="5">
        <v>1983</v>
      </c>
      <c r="F171" s="5">
        <v>1984</v>
      </c>
      <c r="G171" s="5">
        <v>1985</v>
      </c>
      <c r="H171" s="5">
        <v>1986</v>
      </c>
      <c r="I171" s="5">
        <v>1987</v>
      </c>
      <c r="J171" s="5">
        <v>1988</v>
      </c>
      <c r="K171" s="5">
        <v>1989</v>
      </c>
      <c r="L171" s="5">
        <v>1990</v>
      </c>
      <c r="M171" s="5">
        <v>1991</v>
      </c>
      <c r="N171" s="5">
        <v>1992</v>
      </c>
      <c r="O171" s="5">
        <v>1993</v>
      </c>
      <c r="P171" s="5">
        <v>1994</v>
      </c>
      <c r="Q171" s="5">
        <v>1995</v>
      </c>
      <c r="R171" s="5">
        <v>1996</v>
      </c>
      <c r="S171" s="5">
        <v>1997</v>
      </c>
      <c r="T171" s="6">
        <v>1998</v>
      </c>
      <c r="U171" s="5">
        <v>1999</v>
      </c>
      <c r="V171" s="6">
        <v>2000</v>
      </c>
      <c r="W171" s="5">
        <v>2001</v>
      </c>
      <c r="X171" s="6">
        <v>2002</v>
      </c>
      <c r="Y171" s="6">
        <v>2003</v>
      </c>
      <c r="Z171" s="6">
        <v>2004</v>
      </c>
      <c r="AA171" s="6">
        <v>2005</v>
      </c>
      <c r="AB171" s="5">
        <v>2006</v>
      </c>
      <c r="AC171" s="5">
        <v>2007</v>
      </c>
    </row>
    <row r="172" spans="1:22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9" s="31" customFormat="1" ht="15" customHeight="1">
      <c r="A173" s="8" t="s">
        <v>18</v>
      </c>
      <c r="B173" s="30">
        <f aca="true" t="shared" si="35" ref="B173:AC182">B7/B$166*100</f>
        <v>2.253548139624089</v>
      </c>
      <c r="C173" s="30">
        <f t="shared" si="35"/>
        <v>1.986256529692925</v>
      </c>
      <c r="D173" s="30">
        <f t="shared" si="35"/>
        <v>1.7642815273888917</v>
      </c>
      <c r="E173" s="30">
        <f t="shared" si="35"/>
        <v>2.4968039277634824</v>
      </c>
      <c r="F173" s="30">
        <f t="shared" si="35"/>
        <v>2.6917572986310683</v>
      </c>
      <c r="G173" s="30">
        <f t="shared" si="35"/>
        <v>3.19466909263812</v>
      </c>
      <c r="H173" s="30">
        <f t="shared" si="35"/>
        <v>2.120406605787257</v>
      </c>
      <c r="I173" s="30">
        <f t="shared" si="35"/>
        <v>5.3373860870017085</v>
      </c>
      <c r="J173" s="30">
        <f t="shared" si="35"/>
        <v>3.011979566622004</v>
      </c>
      <c r="K173" s="30">
        <f t="shared" si="35"/>
        <v>2.9074579800854408</v>
      </c>
      <c r="L173" s="30">
        <f t="shared" si="35"/>
        <v>3.257357893185676</v>
      </c>
      <c r="M173" s="30">
        <f t="shared" si="35"/>
        <v>4.015596887278618</v>
      </c>
      <c r="N173" s="30">
        <f t="shared" si="35"/>
        <v>5.09549391280263</v>
      </c>
      <c r="O173" s="30">
        <f t="shared" si="35"/>
        <v>7.9700849679279875</v>
      </c>
      <c r="P173" s="30">
        <f t="shared" si="35"/>
        <v>9.2929180676426</v>
      </c>
      <c r="Q173" s="30">
        <f t="shared" si="35"/>
        <v>10.34095739900223</v>
      </c>
      <c r="R173" s="30">
        <f t="shared" si="35"/>
        <v>9.981826673414517</v>
      </c>
      <c r="S173" s="30">
        <f t="shared" si="35"/>
        <v>11.194530323411252</v>
      </c>
      <c r="T173" s="30">
        <f t="shared" si="35"/>
        <v>13.575000989483604</v>
      </c>
      <c r="U173" s="30">
        <f t="shared" si="35"/>
        <v>13.362851905836745</v>
      </c>
      <c r="V173" s="30">
        <f t="shared" si="35"/>
        <v>14.350865638036584</v>
      </c>
      <c r="W173" s="30">
        <f t="shared" si="35"/>
        <v>16.361246274292224</v>
      </c>
      <c r="X173" s="30">
        <f t="shared" si="35"/>
        <v>15.454120632293769</v>
      </c>
      <c r="Y173" s="30">
        <f t="shared" si="35"/>
        <v>17.968892832873053</v>
      </c>
      <c r="Z173" s="30">
        <f t="shared" si="35"/>
        <v>16.15526608165996</v>
      </c>
      <c r="AA173" s="30">
        <f t="shared" si="35"/>
        <v>18.25784179098249</v>
      </c>
      <c r="AB173" s="30">
        <f t="shared" si="35"/>
        <v>17.73147649559423</v>
      </c>
      <c r="AC173" s="30">
        <f t="shared" si="35"/>
        <v>14.168398467891555</v>
      </c>
    </row>
    <row r="174" spans="1:29" ht="15" customHeight="1">
      <c r="A174" s="18" t="s">
        <v>4</v>
      </c>
      <c r="B174" s="32">
        <f t="shared" si="35"/>
        <v>0.1593105410990262</v>
      </c>
      <c r="C174" s="32">
        <f t="shared" si="35"/>
        <v>0.08577883285622037</v>
      </c>
      <c r="D174" s="32">
        <f t="shared" si="35"/>
        <v>0.08985854650149815</v>
      </c>
      <c r="E174" s="32">
        <f t="shared" si="35"/>
        <v>0.0959056444205425</v>
      </c>
      <c r="F174" s="32">
        <f t="shared" si="35"/>
        <v>0.012488683407070407</v>
      </c>
      <c r="G174" s="32">
        <f t="shared" si="35"/>
        <v>0.006733719858014707</v>
      </c>
      <c r="H174" s="32">
        <f t="shared" si="35"/>
        <v>0.024193396922137803</v>
      </c>
      <c r="I174" s="32">
        <f t="shared" si="35"/>
        <v>0.014970835974689978</v>
      </c>
      <c r="J174" s="32">
        <f t="shared" si="35"/>
        <v>0.013511560292068478</v>
      </c>
      <c r="K174" s="32">
        <f t="shared" si="35"/>
        <v>0.053354020694921435</v>
      </c>
      <c r="L174" s="32">
        <f t="shared" si="35"/>
        <v>0.07339889094497527</v>
      </c>
      <c r="M174" s="32">
        <f t="shared" si="35"/>
        <v>0.10544204249864107</v>
      </c>
      <c r="N174" s="32">
        <f t="shared" si="35"/>
        <v>0.11557354841958636</v>
      </c>
      <c r="O174" s="32">
        <f t="shared" si="35"/>
        <v>0.10748259537448682</v>
      </c>
      <c r="P174" s="32">
        <f t="shared" si="35"/>
        <v>0.13193062800013958</v>
      </c>
      <c r="Q174" s="32">
        <f t="shared" si="35"/>
        <v>0.12498484269382912</v>
      </c>
      <c r="R174" s="32">
        <f t="shared" si="35"/>
        <v>0.1397162733841806</v>
      </c>
      <c r="S174" s="32">
        <f t="shared" si="35"/>
        <v>0.1336472059659262</v>
      </c>
      <c r="T174" s="32">
        <f t="shared" si="35"/>
        <v>0.16577657600413206</v>
      </c>
      <c r="U174" s="32">
        <f t="shared" si="35"/>
        <v>0.1397351336758597</v>
      </c>
      <c r="V174" s="32">
        <f t="shared" si="35"/>
        <v>0.16094746062752457</v>
      </c>
      <c r="W174" s="32">
        <f t="shared" si="35"/>
        <v>0.17544528989559324</v>
      </c>
      <c r="X174" s="32">
        <f t="shared" si="35"/>
        <v>0.16940644110394423</v>
      </c>
      <c r="Y174" s="32">
        <f t="shared" si="35"/>
        <v>0.26821346137514</v>
      </c>
      <c r="Z174" s="32">
        <f t="shared" si="35"/>
        <v>0.2832847067779268</v>
      </c>
      <c r="AA174" s="32">
        <f t="shared" si="35"/>
        <v>0.291734436602969</v>
      </c>
      <c r="AB174" s="32">
        <f t="shared" si="35"/>
        <v>0.34766107039107663</v>
      </c>
      <c r="AC174" s="32">
        <f t="shared" si="35"/>
        <v>0.2350253755461129</v>
      </c>
    </row>
    <row r="175" spans="1:29" ht="15" customHeight="1">
      <c r="A175" s="18" t="s">
        <v>5</v>
      </c>
      <c r="B175" s="32">
        <f t="shared" si="35"/>
        <v>0.14848361112142247</v>
      </c>
      <c r="C175" s="32">
        <f t="shared" si="35"/>
        <v>0.07434165514205766</v>
      </c>
      <c r="D175" s="32">
        <f t="shared" si="35"/>
        <v>0.13566878589441878</v>
      </c>
      <c r="E175" s="32">
        <f t="shared" si="35"/>
        <v>0.04451469533481785</v>
      </c>
      <c r="F175" s="32">
        <f t="shared" si="35"/>
        <v>0.11864249236716888</v>
      </c>
      <c r="G175" s="32">
        <f t="shared" si="35"/>
        <v>0.04370046764997299</v>
      </c>
      <c r="H175" s="32">
        <f t="shared" si="35"/>
        <v>0.06889858688695764</v>
      </c>
      <c r="I175" s="32">
        <f t="shared" si="35"/>
        <v>0.05664385628238791</v>
      </c>
      <c r="J175" s="32">
        <f t="shared" si="35"/>
        <v>0.04124185608080144</v>
      </c>
      <c r="K175" s="32">
        <f t="shared" si="35"/>
        <v>0.04777012926628812</v>
      </c>
      <c r="L175" s="32">
        <f t="shared" si="35"/>
        <v>0.06830485876013162</v>
      </c>
      <c r="M175" s="32">
        <f t="shared" si="35"/>
        <v>0.07132977200339002</v>
      </c>
      <c r="N175" s="32">
        <f t="shared" si="35"/>
        <v>0.11295212128670074</v>
      </c>
      <c r="O175" s="32">
        <f t="shared" si="35"/>
        <v>0.1135338113680437</v>
      </c>
      <c r="P175" s="32">
        <f t="shared" si="35"/>
        <v>0.1384282731189526</v>
      </c>
      <c r="Q175" s="32">
        <f t="shared" si="35"/>
        <v>0.09937107982847916</v>
      </c>
      <c r="R175" s="32">
        <f t="shared" si="35"/>
        <v>0.08177931904899581</v>
      </c>
      <c r="S175" s="32">
        <f t="shared" si="35"/>
        <v>0.08527892814673818</v>
      </c>
      <c r="T175" s="32">
        <f t="shared" si="35"/>
        <v>0.10807251026548012</v>
      </c>
      <c r="U175" s="32">
        <f t="shared" si="35"/>
        <v>0.06719938699418102</v>
      </c>
      <c r="V175" s="32">
        <f t="shared" si="35"/>
        <v>0.07459987215364466</v>
      </c>
      <c r="W175" s="32">
        <f t="shared" si="35"/>
        <v>0.14560024789492562</v>
      </c>
      <c r="X175" s="32">
        <f t="shared" si="35"/>
        <v>0.11508850695703896</v>
      </c>
      <c r="Y175" s="32">
        <f t="shared" si="35"/>
        <v>0.47705289333235107</v>
      </c>
      <c r="Z175" s="32">
        <f t="shared" si="35"/>
        <v>0.5166964771116046</v>
      </c>
      <c r="AA175" s="32">
        <f t="shared" si="35"/>
        <v>0.660694043294508</v>
      </c>
      <c r="AB175" s="32">
        <f t="shared" si="35"/>
        <v>0.6662362079666071</v>
      </c>
      <c r="AC175" s="32">
        <f t="shared" si="35"/>
        <v>0.5132556705966844</v>
      </c>
    </row>
    <row r="176" spans="1:29" ht="15" customHeight="1">
      <c r="A176" s="18" t="s">
        <v>6</v>
      </c>
      <c r="B176" s="32">
        <f t="shared" si="35"/>
        <v>0.00618681713005927</v>
      </c>
      <c r="C176" s="32">
        <f t="shared" si="35"/>
        <v>0.009530981428468931</v>
      </c>
      <c r="D176" s="32">
        <f t="shared" si="35"/>
        <v>0.03112747035672812</v>
      </c>
      <c r="E176" s="32">
        <f t="shared" si="35"/>
        <v>0.10205808198714335</v>
      </c>
      <c r="F176" s="32">
        <f t="shared" si="35"/>
        <v>0.08541367401621369</v>
      </c>
      <c r="G176" s="32">
        <f t="shared" si="35"/>
        <v>0.031057565059414774</v>
      </c>
      <c r="H176" s="32">
        <f t="shared" si="35"/>
        <v>0.10354510910969303</v>
      </c>
      <c r="I176" s="32">
        <f t="shared" si="35"/>
        <v>0.33262933039563275</v>
      </c>
      <c r="J176" s="32">
        <f t="shared" si="35"/>
        <v>0.41669170459748817</v>
      </c>
      <c r="K176" s="32">
        <f t="shared" si="35"/>
        <v>0.43023450117930145</v>
      </c>
      <c r="L176" s="32">
        <f t="shared" si="35"/>
        <v>0.10286827465687064</v>
      </c>
      <c r="M176" s="32">
        <f t="shared" si="35"/>
        <v>0.2805723768918076</v>
      </c>
      <c r="N176" s="32">
        <f t="shared" si="35"/>
        <v>0.21582933926755193</v>
      </c>
      <c r="O176" s="32">
        <f t="shared" si="35"/>
        <v>0.09952973082760767</v>
      </c>
      <c r="P176" s="32">
        <f t="shared" si="35"/>
        <v>0.06665316185949613</v>
      </c>
      <c r="Q176" s="32">
        <f t="shared" si="35"/>
        <v>0.39031914867415274</v>
      </c>
      <c r="R176" s="32">
        <f t="shared" si="35"/>
        <v>0.24390432719324678</v>
      </c>
      <c r="S176" s="32">
        <f t="shared" si="35"/>
        <v>0.13654666524846135</v>
      </c>
      <c r="T176" s="32">
        <f t="shared" si="35"/>
        <v>0.2254060593337246</v>
      </c>
      <c r="U176" s="32">
        <f t="shared" si="35"/>
        <v>0.16003363073468024</v>
      </c>
      <c r="V176" s="32">
        <f t="shared" si="35"/>
        <v>0.06502801891559631</v>
      </c>
      <c r="W176" s="32">
        <f t="shared" si="35"/>
        <v>0.027975479185935133</v>
      </c>
      <c r="X176" s="32">
        <f t="shared" si="35"/>
        <v>0.005173931325045595</v>
      </c>
      <c r="Y176" s="32">
        <f t="shared" si="35"/>
        <v>0.009245639444198879</v>
      </c>
      <c r="Z176" s="32">
        <f t="shared" si="35"/>
        <v>0.020628007490131814</v>
      </c>
      <c r="AA176" s="32">
        <f t="shared" si="35"/>
        <v>0.07343805651676308</v>
      </c>
      <c r="AB176" s="32">
        <f t="shared" si="35"/>
        <v>0.06443130973143564</v>
      </c>
      <c r="AC176" s="32">
        <f t="shared" si="35"/>
        <v>0.042411215512597994</v>
      </c>
    </row>
    <row r="177" spans="1:29" ht="15" customHeight="1">
      <c r="A177" s="18" t="s">
        <v>7</v>
      </c>
      <c r="B177" s="32">
        <f t="shared" si="35"/>
        <v>1.4291547570436913</v>
      </c>
      <c r="C177" s="32">
        <f t="shared" si="35"/>
        <v>0.37456757013882896</v>
      </c>
      <c r="D177" s="32">
        <f t="shared" si="35"/>
        <v>0.05696914386042693</v>
      </c>
      <c r="E177" s="32">
        <f t="shared" si="35"/>
        <v>0.10603907100082625</v>
      </c>
      <c r="F177" s="32">
        <f t="shared" si="35"/>
        <v>0.05218485566525849</v>
      </c>
      <c r="G177" s="32">
        <f t="shared" si="35"/>
        <v>0.039852627731107454</v>
      </c>
      <c r="H177" s="32">
        <f t="shared" si="35"/>
        <v>0.19755749388865243</v>
      </c>
      <c r="I177" s="32">
        <f t="shared" si="35"/>
        <v>2.776995719296747</v>
      </c>
      <c r="J177" s="32">
        <f t="shared" si="35"/>
        <v>0.009328694188287813</v>
      </c>
      <c r="K177" s="32">
        <f t="shared" si="35"/>
        <v>0.010230531014367432</v>
      </c>
      <c r="L177" s="32">
        <f t="shared" si="35"/>
        <v>0.02081829073301906</v>
      </c>
      <c r="M177" s="32">
        <f t="shared" si="35"/>
        <v>0.02228657161085657</v>
      </c>
      <c r="N177" s="32">
        <f t="shared" si="35"/>
        <v>0.02545854148041523</v>
      </c>
      <c r="O177" s="32">
        <f t="shared" si="35"/>
        <v>3.647568835987864</v>
      </c>
      <c r="P177" s="32">
        <f t="shared" si="35"/>
        <v>0.03212585993372559</v>
      </c>
      <c r="Q177" s="32">
        <f t="shared" si="35"/>
        <v>0.02524643637054895</v>
      </c>
      <c r="R177" s="32">
        <f t="shared" si="35"/>
        <v>0.042708614352409885</v>
      </c>
      <c r="S177" s="32">
        <f t="shared" si="35"/>
        <v>0.02620076796954034</v>
      </c>
      <c r="T177" s="32">
        <f t="shared" si="35"/>
        <v>0.028554569361069</v>
      </c>
      <c r="U177" s="32">
        <f t="shared" si="35"/>
        <v>0.01455312372244503</v>
      </c>
      <c r="V177" s="32">
        <f t="shared" si="35"/>
        <v>0.028765583871965244</v>
      </c>
      <c r="W177" s="32">
        <f t="shared" si="35"/>
        <v>0.01974671806177893</v>
      </c>
      <c r="X177" s="32">
        <f t="shared" si="35"/>
        <v>0.013144878534279703</v>
      </c>
      <c r="Y177" s="32">
        <f t="shared" si="35"/>
        <v>0.013498489856006131</v>
      </c>
      <c r="Z177" s="32">
        <f t="shared" si="35"/>
        <v>0.013124181415464634</v>
      </c>
      <c r="AA177" s="32">
        <f t="shared" si="35"/>
        <v>0.011755325936719532</v>
      </c>
      <c r="AB177" s="32">
        <f t="shared" si="35"/>
        <v>0.093739204620311</v>
      </c>
      <c r="AC177" s="32">
        <f t="shared" si="35"/>
        <v>0.01579059189658268</v>
      </c>
    </row>
    <row r="178" spans="1:29" ht="15" customHeight="1">
      <c r="A178" s="18" t="s">
        <v>8</v>
      </c>
      <c r="B178" s="32">
        <f t="shared" si="35"/>
        <v>0</v>
      </c>
      <c r="C178" s="32">
        <f t="shared" si="35"/>
        <v>0</v>
      </c>
      <c r="D178" s="32">
        <f t="shared" si="35"/>
        <v>0</v>
      </c>
      <c r="E178" s="32">
        <f t="shared" si="35"/>
        <v>0</v>
      </c>
      <c r="F178" s="32">
        <f t="shared" si="35"/>
        <v>0</v>
      </c>
      <c r="G178" s="32">
        <f t="shared" si="35"/>
        <v>0</v>
      </c>
      <c r="H178" s="32">
        <f t="shared" si="35"/>
        <v>0</v>
      </c>
      <c r="I178" s="32">
        <f t="shared" si="35"/>
        <v>0</v>
      </c>
      <c r="J178" s="32">
        <f t="shared" si="35"/>
        <v>0</v>
      </c>
      <c r="K178" s="32">
        <f t="shared" si="35"/>
        <v>0</v>
      </c>
      <c r="L178" s="32">
        <f t="shared" si="35"/>
        <v>0</v>
      </c>
      <c r="M178" s="32">
        <f t="shared" si="35"/>
        <v>0</v>
      </c>
      <c r="N178" s="32">
        <f t="shared" si="35"/>
        <v>0</v>
      </c>
      <c r="O178" s="32">
        <f t="shared" si="35"/>
        <v>0</v>
      </c>
      <c r="P178" s="32">
        <f t="shared" si="35"/>
        <v>0</v>
      </c>
      <c r="Q178" s="32">
        <f t="shared" si="35"/>
        <v>0</v>
      </c>
      <c r="R178" s="32">
        <f t="shared" si="35"/>
        <v>0</v>
      </c>
      <c r="S178" s="32">
        <f t="shared" si="35"/>
        <v>0</v>
      </c>
      <c r="T178" s="32">
        <f t="shared" si="35"/>
        <v>0</v>
      </c>
      <c r="U178" s="32">
        <f t="shared" si="35"/>
        <v>0</v>
      </c>
      <c r="V178" s="32">
        <f t="shared" si="35"/>
        <v>0</v>
      </c>
      <c r="W178" s="32">
        <f t="shared" si="35"/>
        <v>0</v>
      </c>
      <c r="X178" s="32">
        <f t="shared" si="35"/>
        <v>0</v>
      </c>
      <c r="Y178" s="32">
        <f t="shared" si="35"/>
        <v>0</v>
      </c>
      <c r="Z178" s="32">
        <f t="shared" si="35"/>
        <v>0</v>
      </c>
      <c r="AA178" s="32">
        <f t="shared" si="35"/>
        <v>0</v>
      </c>
      <c r="AB178" s="32">
        <f t="shared" si="35"/>
        <v>0</v>
      </c>
      <c r="AC178" s="32">
        <f t="shared" si="35"/>
        <v>0</v>
      </c>
    </row>
    <row r="179" spans="1:29" ht="15" customHeight="1">
      <c r="A179" s="18" t="s">
        <v>15</v>
      </c>
      <c r="B179" s="32">
        <f t="shared" si="35"/>
        <v>0.0881621441033446</v>
      </c>
      <c r="C179" s="32">
        <f t="shared" si="35"/>
        <v>1.2599957448435926</v>
      </c>
      <c r="D179" s="32">
        <f t="shared" si="35"/>
        <v>1.0894614624854841</v>
      </c>
      <c r="E179" s="32">
        <f t="shared" si="35"/>
        <v>1.653196164954861</v>
      </c>
      <c r="F179" s="32">
        <f t="shared" si="35"/>
        <v>2.3588000785104235</v>
      </c>
      <c r="G179" s="32">
        <f t="shared" si="35"/>
        <v>2.290014443141981</v>
      </c>
      <c r="H179" s="32">
        <f t="shared" si="35"/>
        <v>1.6625728662063664</v>
      </c>
      <c r="I179" s="32">
        <f t="shared" si="35"/>
        <v>2.130796568170738</v>
      </c>
      <c r="J179" s="32">
        <f t="shared" si="35"/>
        <v>2.2186343110319213</v>
      </c>
      <c r="K179" s="32">
        <f t="shared" si="35"/>
        <v>2.1924920643549948</v>
      </c>
      <c r="L179" s="32">
        <f t="shared" si="35"/>
        <v>2.9860748016592513</v>
      </c>
      <c r="M179" s="32">
        <f t="shared" si="35"/>
        <v>3.0954927938151156</v>
      </c>
      <c r="N179" s="32">
        <f t="shared" si="35"/>
        <v>3.419268759533134</v>
      </c>
      <c r="O179" s="32">
        <f t="shared" si="35"/>
        <v>3.2274634494633205</v>
      </c>
      <c r="P179" s="32">
        <f t="shared" si="35"/>
        <v>8.606464277846088</v>
      </c>
      <c r="Q179" s="32">
        <f t="shared" si="35"/>
        <v>9.08989566659345</v>
      </c>
      <c r="R179" s="32">
        <f t="shared" si="35"/>
        <v>8.586907556643267</v>
      </c>
      <c r="S179" s="32">
        <f t="shared" si="35"/>
        <v>4.137550340821289</v>
      </c>
      <c r="T179" s="32">
        <f t="shared" si="35"/>
        <v>4.14474784577051</v>
      </c>
      <c r="U179" s="32">
        <f t="shared" si="35"/>
        <v>4.547876201897282</v>
      </c>
      <c r="V179" s="32">
        <f t="shared" si="35"/>
        <v>5.0816127973185825</v>
      </c>
      <c r="W179" s="32">
        <f t="shared" si="35"/>
        <v>5.301356459653207</v>
      </c>
      <c r="X179" s="32">
        <f t="shared" si="35"/>
        <v>5.0632036244219565</v>
      </c>
      <c r="Y179" s="32">
        <f t="shared" si="35"/>
        <v>5.431323227839545</v>
      </c>
      <c r="Z179" s="32">
        <f t="shared" si="35"/>
        <v>5.122301916396448</v>
      </c>
      <c r="AA179" s="32">
        <f t="shared" si="35"/>
        <v>5.297452986053457</v>
      </c>
      <c r="AB179" s="32">
        <f t="shared" si="35"/>
        <v>5.722117101148429</v>
      </c>
      <c r="AC179" s="32">
        <f t="shared" si="35"/>
        <v>3.6953124663355075</v>
      </c>
    </row>
    <row r="180" spans="1:29" ht="15" customHeight="1">
      <c r="A180" s="18" t="s">
        <v>9</v>
      </c>
      <c r="B180" s="32">
        <f t="shared" si="35"/>
        <v>0.2675798408750634</v>
      </c>
      <c r="C180" s="32">
        <f t="shared" si="35"/>
        <v>0</v>
      </c>
      <c r="D180" s="32">
        <f t="shared" si="35"/>
        <v>0.1562246625450883</v>
      </c>
      <c r="E180" s="32">
        <f t="shared" si="35"/>
        <v>0</v>
      </c>
      <c r="F180" s="32">
        <f t="shared" si="35"/>
        <v>0</v>
      </c>
      <c r="G180" s="32">
        <f t="shared" si="35"/>
        <v>0</v>
      </c>
      <c r="H180" s="32">
        <f t="shared" si="35"/>
        <v>0</v>
      </c>
      <c r="I180" s="32">
        <f t="shared" si="35"/>
        <v>0</v>
      </c>
      <c r="J180" s="32">
        <f t="shared" si="35"/>
        <v>0</v>
      </c>
      <c r="K180" s="32">
        <f t="shared" si="35"/>
        <v>0</v>
      </c>
      <c r="L180" s="32">
        <f t="shared" si="35"/>
        <v>0</v>
      </c>
      <c r="M180" s="32">
        <f t="shared" si="35"/>
        <v>0.002526772751847792</v>
      </c>
      <c r="N180" s="32">
        <f t="shared" si="35"/>
        <v>0.003500915935968764</v>
      </c>
      <c r="O180" s="32">
        <f t="shared" si="35"/>
        <v>0.029668271885108184</v>
      </c>
      <c r="P180" s="32">
        <f t="shared" si="35"/>
        <v>0.014623577671743767</v>
      </c>
      <c r="Q180" s="32">
        <f t="shared" si="35"/>
        <v>0.0010430026848549862</v>
      </c>
      <c r="R180" s="32">
        <f t="shared" si="35"/>
        <v>0.002742481074796801</v>
      </c>
      <c r="S180" s="32">
        <f t="shared" si="35"/>
        <v>0.002930023191169616</v>
      </c>
      <c r="T180" s="32">
        <f t="shared" si="35"/>
        <v>0</v>
      </c>
      <c r="U180" s="32">
        <f t="shared" si="35"/>
        <v>0</v>
      </c>
      <c r="V180" s="32">
        <f t="shared" si="35"/>
        <v>0.18470458272079393</v>
      </c>
      <c r="W180" s="32">
        <f t="shared" si="35"/>
        <v>0.5114072519873778</v>
      </c>
      <c r="X180" s="32">
        <f t="shared" si="35"/>
        <v>0.604468817775982</v>
      </c>
      <c r="Y180" s="32">
        <f t="shared" si="35"/>
        <v>1.494101083483508</v>
      </c>
      <c r="Z180" s="32">
        <f t="shared" si="35"/>
        <v>0.07711972204465713</v>
      </c>
      <c r="AA180" s="32">
        <f t="shared" si="35"/>
        <v>1.2817429407110321</v>
      </c>
      <c r="AB180" s="32">
        <f t="shared" si="35"/>
        <v>0</v>
      </c>
      <c r="AC180" s="32">
        <f t="shared" si="35"/>
        <v>1.466275659824047</v>
      </c>
    </row>
    <row r="181" spans="1:29" ht="15" customHeight="1">
      <c r="A181" s="18" t="s">
        <v>10</v>
      </c>
      <c r="B181" s="32">
        <f t="shared" si="35"/>
        <v>0.1051758912110076</v>
      </c>
      <c r="C181" s="32">
        <f t="shared" si="35"/>
        <v>0</v>
      </c>
      <c r="D181" s="32">
        <f t="shared" si="35"/>
        <v>0.150938865692059</v>
      </c>
      <c r="E181" s="32">
        <f t="shared" si="35"/>
        <v>0</v>
      </c>
      <c r="F181" s="32">
        <f t="shared" si="35"/>
        <v>0</v>
      </c>
      <c r="G181" s="32">
        <f t="shared" si="35"/>
        <v>0</v>
      </c>
      <c r="H181" s="32">
        <f t="shared" si="35"/>
        <v>0</v>
      </c>
      <c r="I181" s="32">
        <f t="shared" si="35"/>
        <v>0</v>
      </c>
      <c r="J181" s="32">
        <f t="shared" si="35"/>
        <v>0</v>
      </c>
      <c r="K181" s="32">
        <f t="shared" si="35"/>
        <v>0.17337673357556754</v>
      </c>
      <c r="L181" s="32">
        <f t="shared" si="35"/>
        <v>0.005892776431427142</v>
      </c>
      <c r="M181" s="32">
        <f t="shared" si="35"/>
        <v>0</v>
      </c>
      <c r="N181" s="32">
        <f t="shared" si="35"/>
        <v>0.7665017754246073</v>
      </c>
      <c r="O181" s="32">
        <f t="shared" si="35"/>
        <v>0.48567791840894564</v>
      </c>
      <c r="P181" s="32">
        <f t="shared" si="35"/>
        <v>0.27476466447553516</v>
      </c>
      <c r="Q181" s="32">
        <f t="shared" si="35"/>
        <v>0.4007969167269533</v>
      </c>
      <c r="R181" s="32">
        <f t="shared" si="35"/>
        <v>0</v>
      </c>
      <c r="S181" s="32">
        <f t="shared" si="35"/>
        <v>0</v>
      </c>
      <c r="T181" s="32">
        <f t="shared" si="35"/>
        <v>0</v>
      </c>
      <c r="U181" s="32">
        <f t="shared" si="35"/>
        <v>0</v>
      </c>
      <c r="V181" s="32">
        <f t="shared" si="35"/>
        <v>0</v>
      </c>
      <c r="W181" s="32">
        <f t="shared" si="35"/>
        <v>0</v>
      </c>
      <c r="X181" s="32">
        <f t="shared" si="35"/>
        <v>0</v>
      </c>
      <c r="Y181" s="32">
        <f t="shared" si="35"/>
        <v>0</v>
      </c>
      <c r="Z181" s="32">
        <f t="shared" si="35"/>
        <v>0</v>
      </c>
      <c r="AA181" s="32">
        <f t="shared" si="35"/>
        <v>0</v>
      </c>
      <c r="AB181" s="32">
        <f t="shared" si="35"/>
        <v>0</v>
      </c>
      <c r="AC181" s="32">
        <f t="shared" si="35"/>
        <v>0</v>
      </c>
    </row>
    <row r="182" spans="1:29" ht="15" customHeight="1">
      <c r="A182" s="18" t="s">
        <v>11</v>
      </c>
      <c r="B182" s="32">
        <f t="shared" si="35"/>
        <v>0</v>
      </c>
      <c r="C182" s="32">
        <f t="shared" si="35"/>
        <v>0</v>
      </c>
      <c r="D182" s="32">
        <f t="shared" si="35"/>
        <v>0</v>
      </c>
      <c r="E182" s="32">
        <f aca="true" t="shared" si="36" ref="E182:AC182">E16/E$166*100</f>
        <v>0</v>
      </c>
      <c r="F182" s="32">
        <f t="shared" si="36"/>
        <v>0</v>
      </c>
      <c r="G182" s="32">
        <f t="shared" si="36"/>
        <v>0</v>
      </c>
      <c r="H182" s="32">
        <f t="shared" si="36"/>
        <v>0</v>
      </c>
      <c r="I182" s="32">
        <f t="shared" si="36"/>
        <v>0</v>
      </c>
      <c r="J182" s="32">
        <f t="shared" si="36"/>
        <v>0</v>
      </c>
      <c r="K182" s="32">
        <f t="shared" si="36"/>
        <v>0</v>
      </c>
      <c r="L182" s="32">
        <f t="shared" si="36"/>
        <v>0</v>
      </c>
      <c r="M182" s="32">
        <f t="shared" si="36"/>
        <v>0</v>
      </c>
      <c r="N182" s="32">
        <f t="shared" si="36"/>
        <v>0</v>
      </c>
      <c r="O182" s="32">
        <f t="shared" si="36"/>
        <v>0</v>
      </c>
      <c r="P182" s="32">
        <f t="shared" si="36"/>
        <v>0</v>
      </c>
      <c r="Q182" s="32">
        <f t="shared" si="36"/>
        <v>0</v>
      </c>
      <c r="R182" s="32">
        <f t="shared" si="36"/>
        <v>0.515573554420903</v>
      </c>
      <c r="S182" s="32">
        <f t="shared" si="36"/>
        <v>6.094655508097795</v>
      </c>
      <c r="T182" s="32">
        <f t="shared" si="36"/>
        <v>7.790510895533785</v>
      </c>
      <c r="U182" s="32">
        <f t="shared" si="36"/>
        <v>8.425774114504847</v>
      </c>
      <c r="V182" s="32">
        <f t="shared" si="36"/>
        <v>8.755207322428477</v>
      </c>
      <c r="W182" s="32">
        <f t="shared" si="36"/>
        <v>10.179714827613404</v>
      </c>
      <c r="X182" s="32">
        <f t="shared" si="36"/>
        <v>9.483634432175522</v>
      </c>
      <c r="Y182" s="32">
        <f t="shared" si="36"/>
        <v>10.269382234398536</v>
      </c>
      <c r="Z182" s="32">
        <f t="shared" si="36"/>
        <v>10.034891372795173</v>
      </c>
      <c r="AA182" s="32">
        <f t="shared" si="36"/>
        <v>10.536390612904352</v>
      </c>
      <c r="AB182" s="32">
        <f t="shared" si="36"/>
        <v>10.807603511572573</v>
      </c>
      <c r="AC182" s="32">
        <f t="shared" si="36"/>
        <v>8.101268777305643</v>
      </c>
    </row>
    <row r="183" spans="1:29" ht="15" customHeight="1">
      <c r="A183" s="18" t="s">
        <v>12</v>
      </c>
      <c r="B183" s="32">
        <f aca="true" t="shared" si="37" ref="B183:AC184">B17/B$166*100</f>
        <v>0</v>
      </c>
      <c r="C183" s="32">
        <f t="shared" si="37"/>
        <v>0.04670180899949776</v>
      </c>
      <c r="D183" s="32">
        <f t="shared" si="37"/>
        <v>0</v>
      </c>
      <c r="E183" s="32">
        <f t="shared" si="37"/>
        <v>0.3640795407059086</v>
      </c>
      <c r="F183" s="32">
        <f t="shared" si="37"/>
        <v>0.06422751466493354</v>
      </c>
      <c r="G183" s="32">
        <f t="shared" si="37"/>
        <v>0</v>
      </c>
      <c r="H183" s="32">
        <f t="shared" si="37"/>
        <v>0</v>
      </c>
      <c r="I183" s="32">
        <f t="shared" si="37"/>
        <v>0</v>
      </c>
      <c r="J183" s="32">
        <f t="shared" si="37"/>
        <v>0.012729153682728209</v>
      </c>
      <c r="K183" s="32">
        <f t="shared" si="37"/>
        <v>0</v>
      </c>
      <c r="L183" s="32">
        <f t="shared" si="37"/>
        <v>0</v>
      </c>
      <c r="M183" s="32">
        <f t="shared" si="37"/>
        <v>0</v>
      </c>
      <c r="N183" s="32">
        <f t="shared" si="37"/>
        <v>0</v>
      </c>
      <c r="O183" s="32">
        <f t="shared" si="37"/>
        <v>0</v>
      </c>
      <c r="P183" s="32">
        <f t="shared" si="37"/>
        <v>0</v>
      </c>
      <c r="Q183" s="32">
        <f t="shared" si="37"/>
        <v>0</v>
      </c>
      <c r="R183" s="32">
        <f t="shared" si="37"/>
        <v>0</v>
      </c>
      <c r="S183" s="32">
        <f t="shared" si="37"/>
        <v>0</v>
      </c>
      <c r="T183" s="32">
        <f t="shared" si="37"/>
        <v>0.4100732110672422</v>
      </c>
      <c r="U183" s="32">
        <f t="shared" si="37"/>
        <v>0.0048701616410204845</v>
      </c>
      <c r="V183" s="32">
        <f t="shared" si="37"/>
        <v>0</v>
      </c>
      <c r="W183" s="32">
        <f t="shared" si="37"/>
        <v>0</v>
      </c>
      <c r="X183" s="32">
        <f t="shared" si="37"/>
        <v>0</v>
      </c>
      <c r="Y183" s="32">
        <f t="shared" si="37"/>
        <v>0.006075803143765481</v>
      </c>
      <c r="Z183" s="32">
        <f t="shared" si="37"/>
        <v>0.08721969762855313</v>
      </c>
      <c r="AA183" s="32">
        <f t="shared" si="37"/>
        <v>0.10463338896268595</v>
      </c>
      <c r="AB183" s="32">
        <f t="shared" si="37"/>
        <v>0</v>
      </c>
      <c r="AC183" s="32">
        <f t="shared" si="37"/>
        <v>0.059159734274941644</v>
      </c>
    </row>
    <row r="184" spans="1:29" ht="15" customHeight="1">
      <c r="A184" s="18" t="s">
        <v>13</v>
      </c>
      <c r="B184" s="32">
        <f t="shared" si="37"/>
        <v>0.04949453704047416</v>
      </c>
      <c r="C184" s="32">
        <f t="shared" si="37"/>
        <v>0.1353399362842588</v>
      </c>
      <c r="D184" s="32">
        <f t="shared" si="37"/>
        <v>0.05403259005318843</v>
      </c>
      <c r="E184" s="32">
        <f t="shared" si="37"/>
        <v>0.1310107293593826</v>
      </c>
      <c r="F184" s="32">
        <f t="shared" si="37"/>
        <v>0</v>
      </c>
      <c r="G184" s="32">
        <f t="shared" si="37"/>
        <v>0.7833102691976292</v>
      </c>
      <c r="H184" s="32">
        <f t="shared" si="37"/>
        <v>0.06363915277344943</v>
      </c>
      <c r="I184" s="32">
        <f t="shared" si="37"/>
        <v>0.025349776881512857</v>
      </c>
      <c r="J184" s="32">
        <f t="shared" si="37"/>
        <v>0.29984228674870894</v>
      </c>
      <c r="K184" s="32">
        <f t="shared" si="37"/>
        <v>0</v>
      </c>
      <c r="L184" s="32">
        <f t="shared" si="37"/>
        <v>0</v>
      </c>
      <c r="M184" s="32">
        <f t="shared" si="37"/>
        <v>0.43794655770695934</v>
      </c>
      <c r="N184" s="32">
        <f t="shared" si="37"/>
        <v>0.43640891145466626</v>
      </c>
      <c r="O184" s="32">
        <f t="shared" si="37"/>
        <v>0.25916035461261033</v>
      </c>
      <c r="P184" s="32">
        <f t="shared" si="37"/>
        <v>0.027927624736918406</v>
      </c>
      <c r="Q184" s="32">
        <f t="shared" si="37"/>
        <v>0.20930030542996303</v>
      </c>
      <c r="R184" s="32">
        <f t="shared" si="37"/>
        <v>0.3684945472967195</v>
      </c>
      <c r="S184" s="32">
        <f t="shared" si="37"/>
        <v>0.5777208839703315</v>
      </c>
      <c r="T184" s="32">
        <f t="shared" si="37"/>
        <v>0.7018593221476609</v>
      </c>
      <c r="U184" s="32">
        <f t="shared" si="37"/>
        <v>0.0028101526664293186</v>
      </c>
      <c r="V184" s="32">
        <f t="shared" si="37"/>
        <v>0</v>
      </c>
      <c r="W184" s="32">
        <f t="shared" si="37"/>
        <v>0</v>
      </c>
      <c r="X184" s="32">
        <f t="shared" si="37"/>
        <v>0</v>
      </c>
      <c r="Y184" s="32">
        <f t="shared" si="37"/>
        <v>0</v>
      </c>
      <c r="Z184" s="32">
        <f t="shared" si="37"/>
        <v>0</v>
      </c>
      <c r="AA184" s="32">
        <f t="shared" si="37"/>
        <v>0</v>
      </c>
      <c r="AB184" s="32">
        <f t="shared" si="37"/>
        <v>0.029688090163797122</v>
      </c>
      <c r="AC184" s="32">
        <f t="shared" si="37"/>
        <v>0.039898976599437426</v>
      </c>
    </row>
    <row r="185" spans="1:29" ht="15" customHeight="1">
      <c r="A185" s="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4"/>
      <c r="AC185" s="32"/>
    </row>
    <row r="186" spans="1:29" s="31" customFormat="1" ht="15" customHeight="1">
      <c r="A186" s="8" t="s">
        <v>19</v>
      </c>
      <c r="B186" s="30">
        <f aca="true" t="shared" si="38" ref="B186:AC186">B20/B$166*100</f>
        <v>2.253548139624089</v>
      </c>
      <c r="C186" s="30">
        <f t="shared" si="38"/>
        <v>1.986256529692925</v>
      </c>
      <c r="D186" s="30">
        <f t="shared" si="38"/>
        <v>1.7642815273888917</v>
      </c>
      <c r="E186" s="30">
        <f t="shared" si="38"/>
        <v>2.4968039277634824</v>
      </c>
      <c r="F186" s="30">
        <f t="shared" si="38"/>
        <v>2.6917572986310683</v>
      </c>
      <c r="G186" s="30">
        <f t="shared" si="38"/>
        <v>3.19466909263812</v>
      </c>
      <c r="H186" s="30">
        <f t="shared" si="38"/>
        <v>2.120406605787257</v>
      </c>
      <c r="I186" s="30">
        <f t="shared" si="38"/>
        <v>5.3373860870017085</v>
      </c>
      <c r="J186" s="30">
        <f t="shared" si="38"/>
        <v>3.011979566622004</v>
      </c>
      <c r="K186" s="30">
        <f t="shared" si="38"/>
        <v>2.9074567419720423</v>
      </c>
      <c r="L186" s="30">
        <f t="shared" si="38"/>
        <v>3.2573579950663185</v>
      </c>
      <c r="M186" s="30">
        <f t="shared" si="38"/>
        <v>4.015596887278618</v>
      </c>
      <c r="N186" s="30">
        <f t="shared" si="38"/>
        <v>5.095495154531272</v>
      </c>
      <c r="O186" s="30">
        <f t="shared" si="38"/>
        <v>7.970084400271701</v>
      </c>
      <c r="P186" s="30">
        <f t="shared" si="38"/>
        <v>9.292917441614968</v>
      </c>
      <c r="Q186" s="30">
        <f t="shared" si="38"/>
        <v>10.340957399002232</v>
      </c>
      <c r="R186" s="30">
        <f t="shared" si="38"/>
        <v>9.981826673414517</v>
      </c>
      <c r="S186" s="30">
        <f t="shared" si="38"/>
        <v>11.194530323411252</v>
      </c>
      <c r="T186" s="30">
        <f t="shared" si="38"/>
        <v>13.575000989483604</v>
      </c>
      <c r="U186" s="30">
        <f t="shared" si="38"/>
        <v>13.362851905836745</v>
      </c>
      <c r="V186" s="30">
        <f t="shared" si="38"/>
        <v>14.350865831976394</v>
      </c>
      <c r="W186" s="30">
        <f t="shared" si="38"/>
        <v>16.361246274292224</v>
      </c>
      <c r="X186" s="30">
        <f t="shared" si="38"/>
        <v>15.454120632293769</v>
      </c>
      <c r="Y186" s="30">
        <f t="shared" si="38"/>
        <v>17.968892832873053</v>
      </c>
      <c r="Z186" s="30">
        <f t="shared" si="38"/>
        <v>16.15526608165996</v>
      </c>
      <c r="AA186" s="30">
        <f t="shared" si="38"/>
        <v>18.25784179098249</v>
      </c>
      <c r="AB186" s="30">
        <f t="shared" si="38"/>
        <v>17.73147649559423</v>
      </c>
      <c r="AC186" s="30">
        <f t="shared" si="38"/>
        <v>14.168398467891555</v>
      </c>
    </row>
    <row r="187" spans="1:29" ht="15" customHeight="1">
      <c r="A187" s="18" t="s">
        <v>27</v>
      </c>
      <c r="B187" s="32">
        <f aca="true" t="shared" si="39" ref="B187:AC187">B21/B$166*100</f>
        <v>0.6929235185666383</v>
      </c>
      <c r="C187" s="32">
        <f t="shared" si="39"/>
        <v>0.8492104452765816</v>
      </c>
      <c r="D187" s="32">
        <f t="shared" si="39"/>
        <v>1.00371409131412</v>
      </c>
      <c r="E187" s="32">
        <f t="shared" si="39"/>
        <v>0.8030740564874862</v>
      </c>
      <c r="F187" s="32">
        <f t="shared" si="39"/>
        <v>0.8840203754576268</v>
      </c>
      <c r="G187" s="32">
        <f t="shared" si="39"/>
        <v>1.6048240918754235</v>
      </c>
      <c r="H187" s="32">
        <f t="shared" si="39"/>
        <v>0.7964755535644007</v>
      </c>
      <c r="I187" s="32">
        <f t="shared" si="39"/>
        <v>2.3256690465303578</v>
      </c>
      <c r="J187" s="32">
        <f t="shared" si="39"/>
        <v>0.908208564353614</v>
      </c>
      <c r="K187" s="32">
        <f t="shared" si="39"/>
        <v>0.8099750236149327</v>
      </c>
      <c r="L187" s="32">
        <f t="shared" si="39"/>
        <v>0.8759442024641474</v>
      </c>
      <c r="M187" s="32">
        <f t="shared" si="39"/>
        <v>1.2981458489952675</v>
      </c>
      <c r="N187" s="32">
        <f t="shared" si="39"/>
        <v>1.3140420200674114</v>
      </c>
      <c r="O187" s="32">
        <f t="shared" si="39"/>
        <v>1.2890137392121181</v>
      </c>
      <c r="P187" s="32">
        <f t="shared" si="39"/>
        <v>1.2914835253264434</v>
      </c>
      <c r="Q187" s="32">
        <f t="shared" si="39"/>
        <v>1.406313728361459</v>
      </c>
      <c r="R187" s="32">
        <f t="shared" si="39"/>
        <v>1.349707121918419</v>
      </c>
      <c r="S187" s="32">
        <f t="shared" si="39"/>
        <v>1.6679535881119545</v>
      </c>
      <c r="T187" s="32">
        <f t="shared" si="39"/>
        <v>1.3876651881033066</v>
      </c>
      <c r="U187" s="32">
        <f t="shared" si="39"/>
        <v>1.093223922841623</v>
      </c>
      <c r="V187" s="32">
        <f t="shared" si="39"/>
        <v>1.2501343818191584</v>
      </c>
      <c r="W187" s="32">
        <f t="shared" si="39"/>
        <v>1.3347891573702904</v>
      </c>
      <c r="X187" s="32">
        <f t="shared" si="39"/>
        <v>0.8679647183532739</v>
      </c>
      <c r="Y187" s="32">
        <f t="shared" si="39"/>
        <v>1.2370757099990135</v>
      </c>
      <c r="Z187" s="32">
        <f t="shared" si="39"/>
        <v>1.1492349635436345</v>
      </c>
      <c r="AA187" s="32">
        <f t="shared" si="39"/>
        <v>1.056149921062579</v>
      </c>
      <c r="AB187" s="32">
        <f t="shared" si="39"/>
        <v>1.0003953746778034</v>
      </c>
      <c r="AC187" s="32">
        <f t="shared" si="39"/>
        <v>0.711101202944521</v>
      </c>
    </row>
    <row r="188" spans="1:29" ht="15" customHeight="1">
      <c r="A188" s="20" t="s">
        <v>24</v>
      </c>
      <c r="B188" s="32">
        <f aca="true" t="shared" si="40" ref="B188:W199">B22/B$166*100</f>
        <v>0</v>
      </c>
      <c r="C188" s="32">
        <f t="shared" si="40"/>
        <v>0</v>
      </c>
      <c r="D188" s="32">
        <f t="shared" si="40"/>
        <v>0</v>
      </c>
      <c r="E188" s="32">
        <f t="shared" si="40"/>
        <v>0</v>
      </c>
      <c r="F188" s="32">
        <f t="shared" si="40"/>
        <v>0</v>
      </c>
      <c r="G188" s="32">
        <f t="shared" si="40"/>
        <v>0</v>
      </c>
      <c r="H188" s="32">
        <f t="shared" si="40"/>
        <v>0</v>
      </c>
      <c r="I188" s="32">
        <f t="shared" si="40"/>
        <v>0</v>
      </c>
      <c r="J188" s="32">
        <f t="shared" si="40"/>
        <v>0</v>
      </c>
      <c r="K188" s="32">
        <f t="shared" si="40"/>
        <v>0</v>
      </c>
      <c r="L188" s="32">
        <f t="shared" si="40"/>
        <v>0</v>
      </c>
      <c r="M188" s="32">
        <f t="shared" si="40"/>
        <v>0</v>
      </c>
      <c r="N188" s="32">
        <f t="shared" si="40"/>
        <v>0</v>
      </c>
      <c r="O188" s="32">
        <f t="shared" si="40"/>
        <v>0</v>
      </c>
      <c r="P188" s="32">
        <f t="shared" si="40"/>
        <v>0</v>
      </c>
      <c r="Q188" s="32">
        <f t="shared" si="40"/>
        <v>0</v>
      </c>
      <c r="R188" s="32">
        <f t="shared" si="40"/>
        <v>0</v>
      </c>
      <c r="S188" s="32">
        <f t="shared" si="40"/>
        <v>0</v>
      </c>
      <c r="T188" s="32">
        <f t="shared" si="40"/>
        <v>0</v>
      </c>
      <c r="U188" s="32">
        <f t="shared" si="40"/>
        <v>0</v>
      </c>
      <c r="V188" s="32">
        <f t="shared" si="40"/>
        <v>0</v>
      </c>
      <c r="W188" s="32">
        <f t="shared" si="40"/>
        <v>0</v>
      </c>
      <c r="X188" s="32">
        <f aca="true" t="shared" si="41" ref="X188:AC201">X22/X$166*100</f>
        <v>0.5949911775150847</v>
      </c>
      <c r="Y188" s="32">
        <f t="shared" si="41"/>
        <v>0.864317072354746</v>
      </c>
      <c r="Z188" s="32">
        <f t="shared" si="41"/>
        <v>0.8144486454372525</v>
      </c>
      <c r="AA188" s="32">
        <f t="shared" si="41"/>
        <v>0.806173489239076</v>
      </c>
      <c r="AB188" s="32">
        <f t="shared" si="41"/>
        <v>0.7479726998391827</v>
      </c>
      <c r="AC188" s="32">
        <f t="shared" si="41"/>
        <v>0.5384102579448201</v>
      </c>
    </row>
    <row r="189" spans="1:29" ht="15" customHeight="1">
      <c r="A189" s="20" t="s">
        <v>25</v>
      </c>
      <c r="B189" s="32">
        <f t="shared" si="40"/>
        <v>0</v>
      </c>
      <c r="C189" s="32">
        <f t="shared" si="40"/>
        <v>0</v>
      </c>
      <c r="D189" s="32">
        <f t="shared" si="40"/>
        <v>0</v>
      </c>
      <c r="E189" s="32">
        <f t="shared" si="40"/>
        <v>0</v>
      </c>
      <c r="F189" s="32">
        <f t="shared" si="40"/>
        <v>0</v>
      </c>
      <c r="G189" s="32">
        <f t="shared" si="40"/>
        <v>0</v>
      </c>
      <c r="H189" s="32">
        <f t="shared" si="40"/>
        <v>0</v>
      </c>
      <c r="I189" s="32">
        <f t="shared" si="40"/>
        <v>0</v>
      </c>
      <c r="J189" s="32">
        <f t="shared" si="40"/>
        <v>0</v>
      </c>
      <c r="K189" s="32">
        <f t="shared" si="40"/>
        <v>0</v>
      </c>
      <c r="L189" s="32">
        <f t="shared" si="40"/>
        <v>0</v>
      </c>
      <c r="M189" s="32">
        <f t="shared" si="40"/>
        <v>0</v>
      </c>
      <c r="N189" s="32">
        <f t="shared" si="40"/>
        <v>0</v>
      </c>
      <c r="O189" s="32">
        <f t="shared" si="40"/>
        <v>0</v>
      </c>
      <c r="P189" s="32">
        <f t="shared" si="40"/>
        <v>0</v>
      </c>
      <c r="Q189" s="32">
        <f t="shared" si="40"/>
        <v>0</v>
      </c>
      <c r="R189" s="32">
        <f t="shared" si="40"/>
        <v>0</v>
      </c>
      <c r="S189" s="32">
        <f t="shared" si="40"/>
        <v>0</v>
      </c>
      <c r="T189" s="32">
        <f t="shared" si="40"/>
        <v>0</v>
      </c>
      <c r="U189" s="32">
        <f t="shared" si="40"/>
        <v>0</v>
      </c>
      <c r="V189" s="32">
        <f t="shared" si="40"/>
        <v>0</v>
      </c>
      <c r="W189" s="32">
        <f t="shared" si="40"/>
        <v>0</v>
      </c>
      <c r="X189" s="32">
        <f t="shared" si="41"/>
        <v>0.038971410550064874</v>
      </c>
      <c r="Y189" s="32">
        <f t="shared" si="41"/>
        <v>0.110787810739875</v>
      </c>
      <c r="Z189" s="32">
        <f t="shared" si="41"/>
        <v>0.10126630473426296</v>
      </c>
      <c r="AA189" s="32">
        <f t="shared" si="41"/>
        <v>0.0681408046915483</v>
      </c>
      <c r="AB189" s="32">
        <f t="shared" si="41"/>
        <v>0.06953804721120042</v>
      </c>
      <c r="AC189" s="32">
        <f t="shared" si="41"/>
        <v>0.04786665868693518</v>
      </c>
    </row>
    <row r="190" spans="1:29" ht="15" customHeight="1">
      <c r="A190" s="20" t="s">
        <v>26</v>
      </c>
      <c r="B190" s="32">
        <f t="shared" si="40"/>
        <v>0</v>
      </c>
      <c r="C190" s="32">
        <f t="shared" si="40"/>
        <v>0</v>
      </c>
      <c r="D190" s="32">
        <f t="shared" si="40"/>
        <v>0</v>
      </c>
      <c r="E190" s="32">
        <f t="shared" si="40"/>
        <v>0</v>
      </c>
      <c r="F190" s="32">
        <f t="shared" si="40"/>
        <v>0</v>
      </c>
      <c r="G190" s="32">
        <f t="shared" si="40"/>
        <v>0</v>
      </c>
      <c r="H190" s="32">
        <f t="shared" si="40"/>
        <v>0</v>
      </c>
      <c r="I190" s="32">
        <f t="shared" si="40"/>
        <v>0</v>
      </c>
      <c r="J190" s="32">
        <f t="shared" si="40"/>
        <v>0</v>
      </c>
      <c r="K190" s="32">
        <f t="shared" si="40"/>
        <v>0</v>
      </c>
      <c r="L190" s="32">
        <f t="shared" si="40"/>
        <v>0</v>
      </c>
      <c r="M190" s="32">
        <f t="shared" si="40"/>
        <v>0</v>
      </c>
      <c r="N190" s="32">
        <f t="shared" si="40"/>
        <v>0</v>
      </c>
      <c r="O190" s="32">
        <f t="shared" si="40"/>
        <v>0</v>
      </c>
      <c r="P190" s="32">
        <f t="shared" si="40"/>
        <v>0</v>
      </c>
      <c r="Q190" s="32">
        <f t="shared" si="40"/>
        <v>0</v>
      </c>
      <c r="R190" s="32">
        <f t="shared" si="40"/>
        <v>0</v>
      </c>
      <c r="S190" s="32">
        <f t="shared" si="40"/>
        <v>0</v>
      </c>
      <c r="T190" s="32">
        <f t="shared" si="40"/>
        <v>0</v>
      </c>
      <c r="U190" s="32">
        <f t="shared" si="40"/>
        <v>0</v>
      </c>
      <c r="V190" s="32">
        <f t="shared" si="40"/>
        <v>0</v>
      </c>
      <c r="W190" s="32">
        <f t="shared" si="40"/>
        <v>0</v>
      </c>
      <c r="X190" s="32">
        <f t="shared" si="41"/>
        <v>0.23400213028812442</v>
      </c>
      <c r="Y190" s="32">
        <f t="shared" si="41"/>
        <v>0.2619708269043927</v>
      </c>
      <c r="Z190" s="32">
        <f t="shared" si="41"/>
        <v>0.2335200133721191</v>
      </c>
      <c r="AA190" s="32">
        <f t="shared" si="41"/>
        <v>0.18183562713195509</v>
      </c>
      <c r="AB190" s="32">
        <f t="shared" si="41"/>
        <v>0.1828846276274204</v>
      </c>
      <c r="AC190" s="32">
        <f t="shared" si="41"/>
        <v>0.12482428631276558</v>
      </c>
    </row>
    <row r="191" spans="1:29" ht="15" customHeight="1">
      <c r="A191" s="18" t="s">
        <v>16</v>
      </c>
      <c r="B191" s="32">
        <f t="shared" si="40"/>
        <v>0.3279013078931413</v>
      </c>
      <c r="C191" s="32">
        <f t="shared" si="40"/>
        <v>0.2640081855685894</v>
      </c>
      <c r="D191" s="32">
        <f t="shared" si="40"/>
        <v>0.19851103736932274</v>
      </c>
      <c r="E191" s="32">
        <f t="shared" si="40"/>
        <v>0.3116028673437249</v>
      </c>
      <c r="F191" s="32">
        <f t="shared" si="40"/>
        <v>0.4480315172286509</v>
      </c>
      <c r="G191" s="32">
        <f t="shared" si="40"/>
        <v>0.6217009926052762</v>
      </c>
      <c r="H191" s="32">
        <f t="shared" si="40"/>
        <v>0.4774251316537084</v>
      </c>
      <c r="I191" s="32">
        <f t="shared" si="40"/>
        <v>1.9837930233268284</v>
      </c>
      <c r="J191" s="32">
        <f t="shared" si="40"/>
        <v>0.4531638896175038</v>
      </c>
      <c r="K191" s="32">
        <f t="shared" si="40"/>
        <v>0.5606685096305413</v>
      </c>
      <c r="L191" s="32">
        <f t="shared" si="40"/>
        <v>0.930144704910884</v>
      </c>
      <c r="M191" s="32">
        <f t="shared" si="40"/>
        <v>0.5675279149423972</v>
      </c>
      <c r="N191" s="32">
        <f t="shared" si="40"/>
        <v>0.7743522598383542</v>
      </c>
      <c r="O191" s="32">
        <f t="shared" si="40"/>
        <v>0.7955671607206375</v>
      </c>
      <c r="P191" s="32">
        <f t="shared" si="40"/>
        <v>1.0603582975241181</v>
      </c>
      <c r="Q191" s="32">
        <f t="shared" si="40"/>
        <v>1.1351636337500444</v>
      </c>
      <c r="R191" s="32">
        <f t="shared" si="40"/>
        <v>1.1959339222559984</v>
      </c>
      <c r="S191" s="32">
        <f t="shared" si="40"/>
        <v>1.2808584772473357</v>
      </c>
      <c r="T191" s="32">
        <f t="shared" si="40"/>
        <v>1.0604436139470352</v>
      </c>
      <c r="U191" s="32">
        <f t="shared" si="40"/>
        <v>1.540018629436316</v>
      </c>
      <c r="V191" s="32">
        <f t="shared" si="40"/>
        <v>1.7602959629273274</v>
      </c>
      <c r="W191" s="32">
        <f t="shared" si="40"/>
        <v>1.390174508641123</v>
      </c>
      <c r="X191" s="32">
        <f t="shared" si="41"/>
        <v>1.5815475621442747</v>
      </c>
      <c r="Y191" s="32">
        <f t="shared" si="41"/>
        <v>2.2133169715153738</v>
      </c>
      <c r="Z191" s="32">
        <f t="shared" si="41"/>
        <v>1.736727882025158</v>
      </c>
      <c r="AA191" s="32">
        <f t="shared" si="41"/>
        <v>2.6002691516620278</v>
      </c>
      <c r="AB191" s="32">
        <f t="shared" si="41"/>
        <v>1.2787669688655672</v>
      </c>
      <c r="AC191" s="32">
        <f t="shared" si="41"/>
        <v>1.5454995511401042</v>
      </c>
    </row>
    <row r="192" spans="1:29" ht="15" customHeight="1">
      <c r="A192" s="21" t="s">
        <v>31</v>
      </c>
      <c r="B192" s="32">
        <f t="shared" si="40"/>
        <v>0</v>
      </c>
      <c r="C192" s="32">
        <f t="shared" si="40"/>
        <v>0</v>
      </c>
      <c r="D192" s="32">
        <f t="shared" si="40"/>
        <v>0</v>
      </c>
      <c r="E192" s="32">
        <f t="shared" si="40"/>
        <v>0</v>
      </c>
      <c r="F192" s="32">
        <f t="shared" si="40"/>
        <v>0</v>
      </c>
      <c r="G192" s="32">
        <f t="shared" si="40"/>
        <v>0</v>
      </c>
      <c r="H192" s="32">
        <f t="shared" si="40"/>
        <v>0</v>
      </c>
      <c r="I192" s="32">
        <f t="shared" si="40"/>
        <v>0</v>
      </c>
      <c r="J192" s="32">
        <f t="shared" si="40"/>
        <v>0</v>
      </c>
      <c r="K192" s="32">
        <f t="shared" si="40"/>
        <v>0</v>
      </c>
      <c r="L192" s="32">
        <f t="shared" si="40"/>
        <v>0</v>
      </c>
      <c r="M192" s="32">
        <f t="shared" si="40"/>
        <v>0</v>
      </c>
      <c r="N192" s="32">
        <f t="shared" si="40"/>
        <v>0</v>
      </c>
      <c r="O192" s="32">
        <f t="shared" si="40"/>
        <v>0</v>
      </c>
      <c r="P192" s="32">
        <f t="shared" si="40"/>
        <v>0</v>
      </c>
      <c r="Q192" s="32">
        <f t="shared" si="40"/>
        <v>0</v>
      </c>
      <c r="R192" s="32">
        <f t="shared" si="40"/>
        <v>0</v>
      </c>
      <c r="S192" s="32">
        <f t="shared" si="40"/>
        <v>0</v>
      </c>
      <c r="T192" s="32">
        <f t="shared" si="40"/>
        <v>0</v>
      </c>
      <c r="U192" s="32">
        <f t="shared" si="40"/>
        <v>0</v>
      </c>
      <c r="V192" s="32">
        <f t="shared" si="40"/>
        <v>0</v>
      </c>
      <c r="W192" s="32">
        <f t="shared" si="40"/>
        <v>0</v>
      </c>
      <c r="X192" s="32">
        <f t="shared" si="41"/>
        <v>0.0106340739234131</v>
      </c>
      <c r="Y192" s="32">
        <f t="shared" si="41"/>
        <v>0.006511023583626102</v>
      </c>
      <c r="Z192" s="32">
        <f t="shared" si="41"/>
        <v>0.012242585109490504</v>
      </c>
      <c r="AA192" s="32">
        <f t="shared" si="41"/>
        <v>0.0043981163300664435</v>
      </c>
      <c r="AB192" s="32">
        <f t="shared" si="41"/>
        <v>0.002762594508235972</v>
      </c>
      <c r="AC192" s="32">
        <f t="shared" si="41"/>
        <v>0.0017362499251900175</v>
      </c>
    </row>
    <row r="193" spans="1:29" ht="15" customHeight="1">
      <c r="A193" s="21" t="s">
        <v>28</v>
      </c>
      <c r="B193" s="32">
        <f t="shared" si="40"/>
        <v>0</v>
      </c>
      <c r="C193" s="32">
        <f t="shared" si="40"/>
        <v>0</v>
      </c>
      <c r="D193" s="32">
        <f t="shared" si="40"/>
        <v>0</v>
      </c>
      <c r="E193" s="32">
        <f t="shared" si="40"/>
        <v>0</v>
      </c>
      <c r="F193" s="32">
        <f t="shared" si="40"/>
        <v>0</v>
      </c>
      <c r="G193" s="32">
        <f t="shared" si="40"/>
        <v>0</v>
      </c>
      <c r="H193" s="32">
        <f t="shared" si="40"/>
        <v>0</v>
      </c>
      <c r="I193" s="32">
        <f t="shared" si="40"/>
        <v>0</v>
      </c>
      <c r="J193" s="32">
        <f t="shared" si="40"/>
        <v>0</v>
      </c>
      <c r="K193" s="32">
        <f t="shared" si="40"/>
        <v>0</v>
      </c>
      <c r="L193" s="32">
        <f t="shared" si="40"/>
        <v>0</v>
      </c>
      <c r="M193" s="32">
        <f t="shared" si="40"/>
        <v>0</v>
      </c>
      <c r="N193" s="32">
        <f t="shared" si="40"/>
        <v>0</v>
      </c>
      <c r="O193" s="32">
        <f t="shared" si="40"/>
        <v>0</v>
      </c>
      <c r="P193" s="32">
        <f t="shared" si="40"/>
        <v>0</v>
      </c>
      <c r="Q193" s="32">
        <f t="shared" si="40"/>
        <v>0</v>
      </c>
      <c r="R193" s="32">
        <f t="shared" si="40"/>
        <v>0</v>
      </c>
      <c r="S193" s="32">
        <f t="shared" si="40"/>
        <v>0</v>
      </c>
      <c r="T193" s="32">
        <f t="shared" si="40"/>
        <v>0</v>
      </c>
      <c r="U193" s="32">
        <f t="shared" si="40"/>
        <v>0</v>
      </c>
      <c r="V193" s="32">
        <f t="shared" si="40"/>
        <v>0</v>
      </c>
      <c r="W193" s="32">
        <f t="shared" si="40"/>
        <v>0</v>
      </c>
      <c r="X193" s="32">
        <f t="shared" si="41"/>
        <v>1.5709134882208615</v>
      </c>
      <c r="Y193" s="32">
        <f t="shared" si="41"/>
        <v>2.2068059479317474</v>
      </c>
      <c r="Z193" s="32">
        <f t="shared" si="41"/>
        <v>1.7244852969156672</v>
      </c>
      <c r="AA193" s="32">
        <f t="shared" si="41"/>
        <v>2.5958710353319616</v>
      </c>
      <c r="AB193" s="32">
        <f t="shared" si="41"/>
        <v>1.2760043743573315</v>
      </c>
      <c r="AC193" s="32">
        <f t="shared" si="41"/>
        <v>1.5437633012149141</v>
      </c>
    </row>
    <row r="194" spans="1:29" ht="15" customHeight="1">
      <c r="A194" s="18" t="s">
        <v>17</v>
      </c>
      <c r="B194" s="32">
        <f t="shared" si="40"/>
        <v>0.6790031800240048</v>
      </c>
      <c r="C194" s="32">
        <f t="shared" si="40"/>
        <v>0.63190406870749</v>
      </c>
      <c r="D194" s="32">
        <f t="shared" si="40"/>
        <v>0.354735699914411</v>
      </c>
      <c r="E194" s="32">
        <f t="shared" si="40"/>
        <v>1.1910395312754922</v>
      </c>
      <c r="F194" s="32">
        <f t="shared" si="40"/>
        <v>0.7524431752759921</v>
      </c>
      <c r="G194" s="32">
        <f t="shared" si="40"/>
        <v>0.7167976077429533</v>
      </c>
      <c r="H194" s="32">
        <f t="shared" si="40"/>
        <v>0.5700569149778719</v>
      </c>
      <c r="I194" s="32">
        <f t="shared" si="40"/>
        <v>0.6018842185874834</v>
      </c>
      <c r="J194" s="32">
        <f t="shared" si="40"/>
        <v>0.8488208934484978</v>
      </c>
      <c r="K194" s="32">
        <f t="shared" si="40"/>
        <v>0.8486041616578063</v>
      </c>
      <c r="L194" s="32">
        <f t="shared" si="40"/>
        <v>1.1121035345534993</v>
      </c>
      <c r="M194" s="32">
        <f t="shared" si="40"/>
        <v>0.986784402400619</v>
      </c>
      <c r="N194" s="32">
        <f t="shared" si="40"/>
        <v>1.433275563658978</v>
      </c>
      <c r="O194" s="32">
        <f t="shared" si="40"/>
        <v>4.91112602911827</v>
      </c>
      <c r="P194" s="32">
        <f t="shared" si="40"/>
        <v>6.249275959918163</v>
      </c>
      <c r="Q194" s="32">
        <f t="shared" si="40"/>
        <v>6.663571150448383</v>
      </c>
      <c r="R194" s="32">
        <f t="shared" si="40"/>
        <v>6.222329843691463</v>
      </c>
      <c r="S194" s="32">
        <f t="shared" si="40"/>
        <v>7.172356986452851</v>
      </c>
      <c r="T194" s="32">
        <f t="shared" si="40"/>
        <v>8.94809664583199</v>
      </c>
      <c r="U194" s="32">
        <f t="shared" si="40"/>
        <v>10.6331168435823</v>
      </c>
      <c r="V194" s="32">
        <f t="shared" si="40"/>
        <v>11.19129838548185</v>
      </c>
      <c r="W194" s="32">
        <f t="shared" si="40"/>
        <v>13.530549992830077</v>
      </c>
      <c r="X194" s="32">
        <f t="shared" si="41"/>
        <v>12.698244976618431</v>
      </c>
      <c r="Y194" s="32">
        <f t="shared" si="41"/>
        <v>13.507388306201227</v>
      </c>
      <c r="Z194" s="32">
        <f t="shared" si="41"/>
        <v>13.085110305770664</v>
      </c>
      <c r="AA194" s="32">
        <f t="shared" si="41"/>
        <v>14.290638618166266</v>
      </c>
      <c r="AB194" s="32">
        <f t="shared" si="41"/>
        <v>15.01215180800561</v>
      </c>
      <c r="AC194" s="32">
        <f t="shared" si="41"/>
        <v>10.233261655395296</v>
      </c>
    </row>
    <row r="195" spans="1:29" ht="15" customHeight="1">
      <c r="A195" s="20" t="s">
        <v>29</v>
      </c>
      <c r="B195" s="32">
        <f t="shared" si="40"/>
        <v>0</v>
      </c>
      <c r="C195" s="32">
        <f t="shared" si="40"/>
        <v>0</v>
      </c>
      <c r="D195" s="32">
        <f t="shared" si="40"/>
        <v>0</v>
      </c>
      <c r="E195" s="32">
        <f t="shared" si="40"/>
        <v>0</v>
      </c>
      <c r="F195" s="32">
        <f t="shared" si="40"/>
        <v>0</v>
      </c>
      <c r="G195" s="32">
        <f t="shared" si="40"/>
        <v>0</v>
      </c>
      <c r="H195" s="32">
        <f t="shared" si="40"/>
        <v>0</v>
      </c>
      <c r="I195" s="32">
        <f t="shared" si="40"/>
        <v>0</v>
      </c>
      <c r="J195" s="32">
        <f t="shared" si="40"/>
        <v>0</v>
      </c>
      <c r="K195" s="32">
        <f t="shared" si="40"/>
        <v>0</v>
      </c>
      <c r="L195" s="32">
        <f t="shared" si="40"/>
        <v>0</v>
      </c>
      <c r="M195" s="32">
        <f t="shared" si="40"/>
        <v>0</v>
      </c>
      <c r="N195" s="32">
        <f t="shared" si="40"/>
        <v>0</v>
      </c>
      <c r="O195" s="32">
        <f t="shared" si="40"/>
        <v>0</v>
      </c>
      <c r="P195" s="32">
        <f t="shared" si="40"/>
        <v>0</v>
      </c>
      <c r="Q195" s="32">
        <f t="shared" si="40"/>
        <v>0</v>
      </c>
      <c r="R195" s="32">
        <f t="shared" si="40"/>
        <v>0</v>
      </c>
      <c r="S195" s="32">
        <f t="shared" si="40"/>
        <v>0</v>
      </c>
      <c r="T195" s="32">
        <f t="shared" si="40"/>
        <v>0</v>
      </c>
      <c r="U195" s="32">
        <f t="shared" si="40"/>
        <v>0</v>
      </c>
      <c r="V195" s="32">
        <f t="shared" si="40"/>
        <v>0</v>
      </c>
      <c r="W195" s="32">
        <f t="shared" si="40"/>
        <v>0</v>
      </c>
      <c r="X195" s="32">
        <f t="shared" si="41"/>
        <v>9.699020137198804</v>
      </c>
      <c r="Y195" s="32">
        <f t="shared" si="41"/>
        <v>10.15294389273171</v>
      </c>
      <c r="Z195" s="32">
        <f t="shared" si="41"/>
        <v>10.261917530989622</v>
      </c>
      <c r="AA195" s="32">
        <f t="shared" si="41"/>
        <v>11.31136572735246</v>
      </c>
      <c r="AB195" s="32">
        <f t="shared" si="41"/>
        <v>11.895398251804362</v>
      </c>
      <c r="AC195" s="32">
        <f t="shared" si="41"/>
        <v>8.132387635406069</v>
      </c>
    </row>
    <row r="196" spans="1:29" ht="15" customHeight="1">
      <c r="A196" s="20" t="s">
        <v>30</v>
      </c>
      <c r="B196" s="32">
        <f t="shared" si="40"/>
        <v>0</v>
      </c>
      <c r="C196" s="32">
        <f t="shared" si="40"/>
        <v>0</v>
      </c>
      <c r="D196" s="32">
        <f t="shared" si="40"/>
        <v>0</v>
      </c>
      <c r="E196" s="32">
        <f t="shared" si="40"/>
        <v>0</v>
      </c>
      <c r="F196" s="32">
        <f t="shared" si="40"/>
        <v>0</v>
      </c>
      <c r="G196" s="32">
        <f t="shared" si="40"/>
        <v>0</v>
      </c>
      <c r="H196" s="32">
        <f t="shared" si="40"/>
        <v>0</v>
      </c>
      <c r="I196" s="32">
        <f t="shared" si="40"/>
        <v>0</v>
      </c>
      <c r="J196" s="32">
        <f t="shared" si="40"/>
        <v>0</v>
      </c>
      <c r="K196" s="32">
        <f t="shared" si="40"/>
        <v>0</v>
      </c>
      <c r="L196" s="32">
        <f t="shared" si="40"/>
        <v>0</v>
      </c>
      <c r="M196" s="32">
        <f t="shared" si="40"/>
        <v>0</v>
      </c>
      <c r="N196" s="32">
        <f t="shared" si="40"/>
        <v>0</v>
      </c>
      <c r="O196" s="32">
        <f t="shared" si="40"/>
        <v>0</v>
      </c>
      <c r="P196" s="32">
        <f t="shared" si="40"/>
        <v>0</v>
      </c>
      <c r="Q196" s="32">
        <f t="shared" si="40"/>
        <v>0</v>
      </c>
      <c r="R196" s="32">
        <f t="shared" si="40"/>
        <v>0</v>
      </c>
      <c r="S196" s="32">
        <f t="shared" si="40"/>
        <v>0</v>
      </c>
      <c r="T196" s="32">
        <f t="shared" si="40"/>
        <v>0</v>
      </c>
      <c r="U196" s="32">
        <f t="shared" si="40"/>
        <v>0</v>
      </c>
      <c r="V196" s="32">
        <f t="shared" si="40"/>
        <v>0</v>
      </c>
      <c r="W196" s="32">
        <f t="shared" si="40"/>
        <v>0</v>
      </c>
      <c r="X196" s="32">
        <f t="shared" si="41"/>
        <v>2.9992248394196275</v>
      </c>
      <c r="Y196" s="32">
        <f t="shared" si="41"/>
        <v>3.354444413469516</v>
      </c>
      <c r="Z196" s="32">
        <f t="shared" si="41"/>
        <v>2.82319277478104</v>
      </c>
      <c r="AA196" s="32">
        <f t="shared" si="41"/>
        <v>2.9792728908138044</v>
      </c>
      <c r="AB196" s="32">
        <f t="shared" si="41"/>
        <v>3.116753556201247</v>
      </c>
      <c r="AC196" s="32">
        <f t="shared" si="41"/>
        <v>2.1008740199892273</v>
      </c>
    </row>
    <row r="197" spans="1:29" ht="15" customHeight="1">
      <c r="A197" s="18" t="s">
        <v>14</v>
      </c>
      <c r="B197" s="32">
        <f t="shared" si="40"/>
        <v>0.3371815335882302</v>
      </c>
      <c r="C197" s="32">
        <f t="shared" si="40"/>
        <v>0.15440189914119667</v>
      </c>
      <c r="D197" s="32">
        <f t="shared" si="40"/>
        <v>0</v>
      </c>
      <c r="E197" s="32">
        <f t="shared" si="40"/>
        <v>0.1230487513320168</v>
      </c>
      <c r="F197" s="32">
        <f t="shared" si="40"/>
        <v>0.03478990377683899</v>
      </c>
      <c r="G197" s="32">
        <f t="shared" si="40"/>
        <v>0.0790181411909889</v>
      </c>
      <c r="H197" s="32">
        <f t="shared" si="40"/>
        <v>0.21221816648005656</v>
      </c>
      <c r="I197" s="32">
        <f t="shared" si="40"/>
        <v>0.04387461383338764</v>
      </c>
      <c r="J197" s="32">
        <f t="shared" si="40"/>
        <v>0.022900439604151696</v>
      </c>
      <c r="K197" s="32">
        <f t="shared" si="40"/>
        <v>0.6544679807243906</v>
      </c>
      <c r="L197" s="32">
        <f t="shared" si="40"/>
        <v>0.31877424418250266</v>
      </c>
      <c r="M197" s="32">
        <f t="shared" si="40"/>
        <v>0.3349617052997801</v>
      </c>
      <c r="N197" s="32">
        <f t="shared" si="40"/>
        <v>0.3424445457256262</v>
      </c>
      <c r="O197" s="32">
        <f t="shared" si="40"/>
        <v>0.44806472916494244</v>
      </c>
      <c r="P197" s="32">
        <f t="shared" si="40"/>
        <v>0.16990650746853572</v>
      </c>
      <c r="Q197" s="32">
        <f t="shared" si="40"/>
        <v>0.21107895076825453</v>
      </c>
      <c r="R197" s="32">
        <f t="shared" si="40"/>
        <v>0.17072758956640008</v>
      </c>
      <c r="S197" s="32">
        <f t="shared" si="40"/>
        <v>0.19394046554569555</v>
      </c>
      <c r="T197" s="32">
        <f t="shared" si="40"/>
        <v>0.2766709863123084</v>
      </c>
      <c r="U197" s="32">
        <f t="shared" si="40"/>
        <v>0</v>
      </c>
      <c r="V197" s="32">
        <f t="shared" si="40"/>
        <v>0.056717208510386787</v>
      </c>
      <c r="W197" s="32">
        <f t="shared" si="40"/>
        <v>0.06254358464046221</v>
      </c>
      <c r="X197" s="32">
        <f t="shared" si="41"/>
        <v>0.28878396800068623</v>
      </c>
      <c r="Y197" s="32">
        <f t="shared" si="41"/>
        <v>0.985782155256003</v>
      </c>
      <c r="Z197" s="32">
        <f t="shared" si="41"/>
        <v>0.1564206222896136</v>
      </c>
      <c r="AA197" s="32">
        <f t="shared" si="41"/>
        <v>0.25315453395288345</v>
      </c>
      <c r="AB197" s="32">
        <f t="shared" si="41"/>
        <v>0.37703278884540586</v>
      </c>
      <c r="AC197" s="32">
        <f t="shared" si="41"/>
        <v>1.627108025614938</v>
      </c>
    </row>
    <row r="198" spans="1:29" ht="15" customHeight="1">
      <c r="A198" s="18" t="s">
        <v>13</v>
      </c>
      <c r="B198" s="32">
        <f t="shared" si="40"/>
        <v>0.21653859955207444</v>
      </c>
      <c r="C198" s="32">
        <f t="shared" si="40"/>
        <v>0.08673193099906726</v>
      </c>
      <c r="D198" s="32">
        <f t="shared" si="40"/>
        <v>0.2073206987910382</v>
      </c>
      <c r="E198" s="32">
        <f t="shared" si="40"/>
        <v>0.06803872132476223</v>
      </c>
      <c r="F198" s="32">
        <f t="shared" si="40"/>
        <v>0.545933874651935</v>
      </c>
      <c r="G198" s="32">
        <f t="shared" si="40"/>
        <v>0.13261305434661616</v>
      </c>
      <c r="H198" s="32">
        <f t="shared" si="40"/>
        <v>0.052660084061501036</v>
      </c>
      <c r="I198" s="32">
        <f t="shared" si="40"/>
        <v>0.3777305463361904</v>
      </c>
      <c r="J198" s="32">
        <f t="shared" si="40"/>
        <v>0.7788857795982369</v>
      </c>
      <c r="K198" s="32">
        <f t="shared" si="40"/>
        <v>0.015502417866500619</v>
      </c>
      <c r="L198" s="32">
        <f t="shared" si="40"/>
        <v>0</v>
      </c>
      <c r="M198" s="32">
        <f t="shared" si="40"/>
        <v>0.53034646228241</v>
      </c>
      <c r="N198" s="32">
        <f t="shared" si="40"/>
        <v>0.314926459322782</v>
      </c>
      <c r="O198" s="32">
        <f t="shared" si="40"/>
        <v>0.03036052872414595</v>
      </c>
      <c r="P198" s="32">
        <f t="shared" si="40"/>
        <v>0.2438320236400554</v>
      </c>
      <c r="Q198" s="32">
        <f t="shared" si="40"/>
        <v>0.7019744823464795</v>
      </c>
      <c r="R198" s="32">
        <f t="shared" si="40"/>
        <v>0.7115660548382959</v>
      </c>
      <c r="S198" s="32">
        <f t="shared" si="40"/>
        <v>0.8794208060534153</v>
      </c>
      <c r="T198" s="32">
        <f t="shared" si="40"/>
        <v>1.170356627618895</v>
      </c>
      <c r="U198" s="32">
        <f t="shared" si="40"/>
        <v>0</v>
      </c>
      <c r="V198" s="32">
        <f t="shared" si="40"/>
        <v>0</v>
      </c>
      <c r="W198" s="32">
        <f t="shared" si="40"/>
        <v>0</v>
      </c>
      <c r="X198" s="32">
        <f t="shared" si="41"/>
        <v>0</v>
      </c>
      <c r="Y198" s="32">
        <f t="shared" si="41"/>
        <v>0</v>
      </c>
      <c r="Z198" s="32">
        <f t="shared" si="41"/>
        <v>0</v>
      </c>
      <c r="AA198" s="32">
        <f t="shared" si="41"/>
        <v>0.03214776793951773</v>
      </c>
      <c r="AB198" s="32">
        <f t="shared" si="41"/>
        <v>0.06312955519984177</v>
      </c>
      <c r="AC198" s="32">
        <f t="shared" si="41"/>
        <v>0.045218026213417924</v>
      </c>
    </row>
    <row r="199" spans="1:29" ht="15" customHeight="1">
      <c r="A199" s="18" t="s">
        <v>10</v>
      </c>
      <c r="B199" s="32">
        <f t="shared" si="40"/>
        <v>0</v>
      </c>
      <c r="C199" s="32">
        <f t="shared" si="40"/>
        <v>0</v>
      </c>
      <c r="D199" s="32">
        <f t="shared" si="40"/>
        <v>0</v>
      </c>
      <c r="E199" s="32">
        <f t="shared" si="40"/>
        <v>0</v>
      </c>
      <c r="F199" s="32">
        <f t="shared" si="40"/>
        <v>0.02653845224002462</v>
      </c>
      <c r="G199" s="32">
        <f t="shared" si="40"/>
        <v>0.03971520487686225</v>
      </c>
      <c r="H199" s="32">
        <f t="shared" si="40"/>
        <v>0.011570755049718079</v>
      </c>
      <c r="I199" s="32">
        <f t="shared" si="40"/>
        <v>0.004434638387460686</v>
      </c>
      <c r="J199" s="32">
        <f t="shared" si="40"/>
        <v>0</v>
      </c>
      <c r="K199" s="32">
        <f t="shared" si="40"/>
        <v>0.018238648477870826</v>
      </c>
      <c r="L199" s="32">
        <f t="shared" si="40"/>
        <v>0.020391308955285462</v>
      </c>
      <c r="M199" s="32">
        <f t="shared" si="40"/>
        <v>0.29783055335814423</v>
      </c>
      <c r="N199" s="32">
        <f t="shared" si="40"/>
        <v>0.9164543059181204</v>
      </c>
      <c r="O199" s="32">
        <f aca="true" t="shared" si="42" ref="O199:W199">O33/O$166*100</f>
        <v>0.4959522133315895</v>
      </c>
      <c r="P199" s="32">
        <f t="shared" si="42"/>
        <v>0.2780611277376514</v>
      </c>
      <c r="Q199" s="32">
        <f t="shared" si="42"/>
        <v>0.22285545332761028</v>
      </c>
      <c r="R199" s="32">
        <f t="shared" si="42"/>
        <v>0.3315621411439415</v>
      </c>
      <c r="S199" s="32">
        <f t="shared" si="42"/>
        <v>0</v>
      </c>
      <c r="T199" s="32">
        <f t="shared" si="42"/>
        <v>0</v>
      </c>
      <c r="U199" s="32">
        <f t="shared" si="42"/>
        <v>0</v>
      </c>
      <c r="V199" s="32">
        <f t="shared" si="42"/>
        <v>0</v>
      </c>
      <c r="W199" s="32">
        <f t="shared" si="42"/>
        <v>0</v>
      </c>
      <c r="X199" s="32">
        <f t="shared" si="41"/>
        <v>0</v>
      </c>
      <c r="Y199" s="32">
        <f t="shared" si="41"/>
        <v>0</v>
      </c>
      <c r="Z199" s="32">
        <f t="shared" si="41"/>
        <v>0</v>
      </c>
      <c r="AA199" s="32">
        <f t="shared" si="41"/>
        <v>0</v>
      </c>
      <c r="AB199" s="32">
        <f t="shared" si="41"/>
        <v>0</v>
      </c>
      <c r="AC199" s="32">
        <f t="shared" si="41"/>
        <v>0</v>
      </c>
    </row>
    <row r="200" spans="1:29" ht="15" customHeight="1">
      <c r="A200" s="18" t="s">
        <v>21</v>
      </c>
      <c r="B200" s="32">
        <f aca="true" t="shared" si="43" ref="B200:W201">B34/B$166*100</f>
        <v>0</v>
      </c>
      <c r="C200" s="32">
        <f t="shared" si="43"/>
        <v>0</v>
      </c>
      <c r="D200" s="32">
        <f t="shared" si="43"/>
        <v>0</v>
      </c>
      <c r="E200" s="32">
        <f t="shared" si="43"/>
        <v>0</v>
      </c>
      <c r="F200" s="32">
        <f t="shared" si="43"/>
        <v>0</v>
      </c>
      <c r="G200" s="32">
        <f t="shared" si="43"/>
        <v>0</v>
      </c>
      <c r="H200" s="32">
        <f t="shared" si="43"/>
        <v>0</v>
      </c>
      <c r="I200" s="32">
        <f t="shared" si="43"/>
        <v>0</v>
      </c>
      <c r="J200" s="32">
        <f t="shared" si="43"/>
        <v>0</v>
      </c>
      <c r="K200" s="32">
        <f t="shared" si="43"/>
        <v>0</v>
      </c>
      <c r="L200" s="32">
        <f t="shared" si="43"/>
        <v>0</v>
      </c>
      <c r="M200" s="32">
        <f t="shared" si="43"/>
        <v>0</v>
      </c>
      <c r="N200" s="32">
        <f t="shared" si="43"/>
        <v>0</v>
      </c>
      <c r="O200" s="32">
        <f t="shared" si="43"/>
        <v>0</v>
      </c>
      <c r="P200" s="32">
        <f t="shared" si="43"/>
        <v>0</v>
      </c>
      <c r="Q200" s="32">
        <f t="shared" si="43"/>
        <v>0</v>
      </c>
      <c r="R200" s="32">
        <f t="shared" si="43"/>
        <v>0</v>
      </c>
      <c r="S200" s="32">
        <f t="shared" si="43"/>
        <v>0</v>
      </c>
      <c r="T200" s="32">
        <f t="shared" si="43"/>
        <v>0</v>
      </c>
      <c r="U200" s="32">
        <f t="shared" si="43"/>
        <v>0</v>
      </c>
      <c r="V200" s="32">
        <f t="shared" si="43"/>
        <v>0</v>
      </c>
      <c r="W200" s="32">
        <f t="shared" si="43"/>
        <v>0</v>
      </c>
      <c r="X200" s="32">
        <f t="shared" si="41"/>
        <v>0</v>
      </c>
      <c r="Y200" s="32">
        <f t="shared" si="41"/>
        <v>0</v>
      </c>
      <c r="Z200" s="32">
        <f t="shared" si="41"/>
        <v>0</v>
      </c>
      <c r="AA200" s="32">
        <f t="shared" si="41"/>
        <v>0</v>
      </c>
      <c r="AB200" s="32">
        <f t="shared" si="41"/>
        <v>0</v>
      </c>
      <c r="AC200" s="32">
        <f t="shared" si="41"/>
        <v>0</v>
      </c>
    </row>
    <row r="201" spans="1:29" ht="15" customHeight="1">
      <c r="A201" s="18" t="s">
        <v>22</v>
      </c>
      <c r="B201" s="32">
        <f t="shared" si="43"/>
        <v>0</v>
      </c>
      <c r="C201" s="32">
        <f t="shared" si="43"/>
        <v>0</v>
      </c>
      <c r="D201" s="32">
        <f t="shared" si="43"/>
        <v>0</v>
      </c>
      <c r="E201" s="32">
        <f t="shared" si="43"/>
        <v>0</v>
      </c>
      <c r="F201" s="32">
        <f t="shared" si="43"/>
        <v>0</v>
      </c>
      <c r="G201" s="32">
        <f t="shared" si="43"/>
        <v>0</v>
      </c>
      <c r="H201" s="32">
        <f t="shared" si="43"/>
        <v>0</v>
      </c>
      <c r="I201" s="32">
        <f t="shared" si="43"/>
        <v>0</v>
      </c>
      <c r="J201" s="32">
        <f t="shared" si="43"/>
        <v>0</v>
      </c>
      <c r="K201" s="32">
        <f t="shared" si="43"/>
        <v>0</v>
      </c>
      <c r="L201" s="32">
        <f t="shared" si="43"/>
        <v>0</v>
      </c>
      <c r="M201" s="32">
        <f t="shared" si="43"/>
        <v>0</v>
      </c>
      <c r="N201" s="32">
        <f t="shared" si="43"/>
        <v>0</v>
      </c>
      <c r="O201" s="32">
        <f t="shared" si="43"/>
        <v>0</v>
      </c>
      <c r="P201" s="32">
        <f t="shared" si="43"/>
        <v>0</v>
      </c>
      <c r="Q201" s="32">
        <f t="shared" si="43"/>
        <v>0</v>
      </c>
      <c r="R201" s="32">
        <f t="shared" si="43"/>
        <v>0</v>
      </c>
      <c r="S201" s="32">
        <f t="shared" si="43"/>
        <v>0</v>
      </c>
      <c r="T201" s="32">
        <f t="shared" si="43"/>
        <v>0.7317679276700679</v>
      </c>
      <c r="U201" s="32">
        <f t="shared" si="43"/>
        <v>0.0964925099765041</v>
      </c>
      <c r="V201" s="32">
        <f t="shared" si="43"/>
        <v>0.09241989323767277</v>
      </c>
      <c r="W201" s="32">
        <f t="shared" si="43"/>
        <v>0.043189030810269646</v>
      </c>
      <c r="X201" s="32">
        <f t="shared" si="41"/>
        <v>0.017579407177101946</v>
      </c>
      <c r="Y201" s="32">
        <f t="shared" si="41"/>
        <v>0.025329689901436768</v>
      </c>
      <c r="Z201" s="32">
        <f t="shared" si="41"/>
        <v>0.027772308030888693</v>
      </c>
      <c r="AA201" s="32">
        <f t="shared" si="41"/>
        <v>0.025481798199212688</v>
      </c>
      <c r="AB201" s="32">
        <f t="shared" si="41"/>
        <v>0</v>
      </c>
      <c r="AC201" s="32">
        <f t="shared" si="41"/>
        <v>0.006210006583278472</v>
      </c>
    </row>
    <row r="202" spans="1:29" ht="15" customHeight="1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</row>
    <row r="203" spans="1:256" ht="15" customHeight="1">
      <c r="A203" s="29" t="s">
        <v>32</v>
      </c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28"/>
      <c r="DQ203" s="28"/>
      <c r="DR203" s="28"/>
      <c r="DS203" s="28"/>
      <c r="DT203" s="28"/>
      <c r="DU203" s="28"/>
      <c r="DV203" s="28"/>
      <c r="DW203" s="28"/>
      <c r="DX203" s="28"/>
      <c r="DY203" s="28"/>
      <c r="DZ203" s="28"/>
      <c r="EA203" s="28"/>
      <c r="EB203" s="28"/>
      <c r="EC203" s="28"/>
      <c r="ED203" s="28"/>
      <c r="EE203" s="28"/>
      <c r="EF203" s="28"/>
      <c r="EG203" s="28"/>
      <c r="EH203" s="28"/>
      <c r="EI203" s="28"/>
      <c r="EJ203" s="28"/>
      <c r="EK203" s="28"/>
      <c r="EL203" s="28"/>
      <c r="EM203" s="28"/>
      <c r="EN203" s="28"/>
      <c r="EO203" s="28"/>
      <c r="EP203" s="28"/>
      <c r="EQ203" s="28"/>
      <c r="ER203" s="28"/>
      <c r="ES203" s="28"/>
      <c r="ET203" s="28"/>
      <c r="EU203" s="28"/>
      <c r="EV203" s="28"/>
      <c r="EW203" s="28"/>
      <c r="EX203" s="28"/>
      <c r="EY203" s="28"/>
      <c r="EZ203" s="28"/>
      <c r="FA203" s="28"/>
      <c r="FB203" s="28"/>
      <c r="FC203" s="28"/>
      <c r="FD203" s="28"/>
      <c r="FE203" s="28"/>
      <c r="FF203" s="28"/>
      <c r="FG203" s="28"/>
      <c r="FH203" s="28"/>
      <c r="FI203" s="28"/>
      <c r="FJ203" s="28"/>
      <c r="FK203" s="28"/>
      <c r="FL203" s="28"/>
      <c r="FM203" s="28"/>
      <c r="FN203" s="28"/>
      <c r="FO203" s="28"/>
      <c r="FP203" s="28"/>
      <c r="FQ203" s="28"/>
      <c r="FR203" s="28"/>
      <c r="FS203" s="28"/>
      <c r="FT203" s="28"/>
      <c r="FU203" s="28"/>
      <c r="FV203" s="28"/>
      <c r="FW203" s="28"/>
      <c r="FX203" s="28"/>
      <c r="FY203" s="28"/>
      <c r="FZ203" s="28"/>
      <c r="GA203" s="28"/>
      <c r="GB203" s="28"/>
      <c r="GC203" s="28"/>
      <c r="GD203" s="28"/>
      <c r="GE203" s="28"/>
      <c r="GF203" s="28"/>
      <c r="GG203" s="28"/>
      <c r="GH203" s="28"/>
      <c r="GI203" s="28"/>
      <c r="GJ203" s="28"/>
      <c r="GK203" s="28"/>
      <c r="GL203" s="28"/>
      <c r="GM203" s="28"/>
      <c r="GN203" s="28"/>
      <c r="GO203" s="28"/>
      <c r="GP203" s="28"/>
      <c r="GQ203" s="28"/>
      <c r="GR203" s="28"/>
      <c r="GS203" s="28"/>
      <c r="GT203" s="28"/>
      <c r="GU203" s="28"/>
      <c r="GV203" s="28"/>
      <c r="GW203" s="28"/>
      <c r="GX203" s="28"/>
      <c r="GY203" s="28"/>
      <c r="GZ203" s="28"/>
      <c r="HA203" s="28"/>
      <c r="HB203" s="28"/>
      <c r="HC203" s="28"/>
      <c r="HD203" s="28"/>
      <c r="HE203" s="28"/>
      <c r="HF203" s="28"/>
      <c r="HG203" s="28"/>
      <c r="HH203" s="28"/>
      <c r="HI203" s="28"/>
      <c r="HJ203" s="28"/>
      <c r="HK203" s="28"/>
      <c r="HL203" s="28"/>
      <c r="HM203" s="28"/>
      <c r="HN203" s="28"/>
      <c r="HO203" s="28"/>
      <c r="HP203" s="28"/>
      <c r="HQ203" s="28"/>
      <c r="HR203" s="28"/>
      <c r="HS203" s="28"/>
      <c r="HT203" s="28"/>
      <c r="HU203" s="28"/>
      <c r="HV203" s="28"/>
      <c r="HW203" s="28"/>
      <c r="HX203" s="28"/>
      <c r="HY203" s="28"/>
      <c r="HZ203" s="28"/>
      <c r="IA203" s="28"/>
      <c r="IB203" s="28"/>
      <c r="IC203" s="28"/>
      <c r="ID203" s="28"/>
      <c r="IE203" s="28"/>
      <c r="IF203" s="28"/>
      <c r="IG203" s="28"/>
      <c r="IH203" s="28"/>
      <c r="II203" s="28"/>
      <c r="IJ203" s="28"/>
      <c r="IK203" s="28"/>
      <c r="IL203" s="28"/>
      <c r="IM203" s="28"/>
      <c r="IN203" s="28"/>
      <c r="IO203" s="28"/>
      <c r="IP203" s="28"/>
      <c r="IQ203" s="28"/>
      <c r="IR203" s="28"/>
      <c r="IS203" s="28"/>
      <c r="IT203" s="28"/>
      <c r="IU203" s="28"/>
      <c r="IV203" s="28"/>
    </row>
    <row r="204" spans="1:29" ht="15" customHeight="1">
      <c r="A204" s="29" t="s">
        <v>40</v>
      </c>
      <c r="AC204" s="1" t="s">
        <v>34</v>
      </c>
    </row>
    <row r="205" spans="20:29" ht="15" customHeight="1">
      <c r="T205" s="2"/>
      <c r="U205" s="2"/>
      <c r="V205" s="22"/>
      <c r="W205" s="22"/>
      <c r="X205" s="22"/>
      <c r="Y205" s="22"/>
      <c r="Z205" s="22"/>
      <c r="AA205" s="22"/>
      <c r="AB205" s="22"/>
      <c r="AC205" s="22"/>
    </row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</sheetData>
  <mergeCells count="10">
    <mergeCell ref="A2:AC2"/>
    <mergeCell ref="A3:AC3"/>
    <mergeCell ref="A44:AC44"/>
    <mergeCell ref="A45:AC45"/>
    <mergeCell ref="A168:AC168"/>
    <mergeCell ref="A169:AC169"/>
    <mergeCell ref="A85:AC85"/>
    <mergeCell ref="A86:AC86"/>
    <mergeCell ref="A127:AC127"/>
    <mergeCell ref="A128:AC128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sssisfin09</dc:creator>
  <cp:keywords/>
  <dc:description/>
  <cp:lastModifiedBy>sssisfin09</cp:lastModifiedBy>
  <dcterms:created xsi:type="dcterms:W3CDTF">2009-08-28T17:44:14Z</dcterms:created>
  <dcterms:modified xsi:type="dcterms:W3CDTF">2009-09-01T16:47:58Z</dcterms:modified>
  <cp:category/>
  <cp:version/>
  <cp:contentType/>
  <cp:contentStatus/>
</cp:coreProperties>
</file>