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lisco" sheetId="1" r:id="rId1"/>
  </sheets>
  <externalReferences>
    <externalReference r:id="rId4"/>
    <externalReference r:id="rId5"/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<sst xmlns="http://schemas.openxmlformats.org/spreadsheetml/2006/main" count="194" uniqueCount="49">
  <si>
    <t>(Miles de Pesos)</t>
  </si>
  <si>
    <t>Concepto/Año</t>
  </si>
  <si>
    <t xml:space="preserve">    Participaciones Federales</t>
  </si>
  <si>
    <t>Balance Público 1_/</t>
  </si>
  <si>
    <t>(Estructura porcentual)</t>
  </si>
  <si>
    <t>(Variación porcentual real anual)</t>
  </si>
  <si>
    <t>Impuestos</t>
  </si>
  <si>
    <t>Derechos</t>
  </si>
  <si>
    <t>Productos</t>
  </si>
  <si>
    <t>Aprovechamientos</t>
  </si>
  <si>
    <t>Contribución de mejoras</t>
  </si>
  <si>
    <t>Deuda Pública</t>
  </si>
  <si>
    <t>Por cuenta de terceros</t>
  </si>
  <si>
    <t xml:space="preserve">Transferencias </t>
  </si>
  <si>
    <t>Otros  Ingresos</t>
  </si>
  <si>
    <t>Disponibilidades</t>
  </si>
  <si>
    <t>Deuda pública</t>
  </si>
  <si>
    <t>Participaciones Federales</t>
  </si>
  <si>
    <t>Administrativos</t>
  </si>
  <si>
    <t>Obras Públicas</t>
  </si>
  <si>
    <t>Transferencias</t>
  </si>
  <si>
    <t>Ingresos Totales</t>
  </si>
  <si>
    <t>Gastos Totales</t>
  </si>
  <si>
    <t>(Porcentajes del PIB de Jalisco)</t>
  </si>
  <si>
    <t>Inversión Financiera</t>
  </si>
  <si>
    <t>Otros Egresos</t>
  </si>
  <si>
    <t>Transferencias (Aportaciones Federales)</t>
  </si>
  <si>
    <t xml:space="preserve">Servicios Personales </t>
  </si>
  <si>
    <t>Materiales y Suministros</t>
  </si>
  <si>
    <t>Servicios Generales</t>
  </si>
  <si>
    <t>Administrativos1/</t>
  </si>
  <si>
    <t>Obras Públicas y Acciones Sociales</t>
  </si>
  <si>
    <t>Subsidios, Transferencias y Ayudas</t>
  </si>
  <si>
    <t>Recursos Federales y Est. a municipios</t>
  </si>
  <si>
    <t>Adquisición de bienes muebles e  inmuebles</t>
  </si>
  <si>
    <t xml:space="preserve">1/ A partir de 2002, cambia la clasificación utilizada en años anteriores, sin embargo para homegenizarla se siguió utilizando la misma clasificación y solamente se incorporaron los nuevos rubros en administrativos, obras públicas y transferencias. </t>
  </si>
  <si>
    <t>Deuda Pública (financiamiento)</t>
  </si>
  <si>
    <t xml:space="preserve"> </t>
  </si>
  <si>
    <t>(Miles de pesos constantes, base 2003 = 100)*</t>
  </si>
  <si>
    <t>Jalisco: Situación de las Finanzas Públicas, 1980-2007</t>
  </si>
  <si>
    <t>Jalisco: Ingresos y Gastos como porcentaje del PIB, 1980-2007</t>
  </si>
  <si>
    <t>Nota 1: La disminución o aumento en algunos rubros de ingresos, se debe a que en 1980 entró en vigor el Impuesto al Valor Agregado (IVA), por lo que se abrogaron alrededor de 17 impuestos federales, estatales y/o municipales. Asimismo, los aumentos en el rubro de Participaciones se deben a que algunos estados se adhirieron al Sistema Nacional de Coordinación Fiscal.</t>
  </si>
  <si>
    <t>Nota 2: La suma de las cifras parciales puede no coincidir con el total debido al redondeo.</t>
  </si>
  <si>
    <t>Fuente: Elaborado por el Centro de Estudios de las Finanzas Públicas de la Cámara de Diputados con base en "Estadísticas de Finanzas Públicas Estatales y Municipales de México 1980 - 2007", INEGI.</t>
  </si>
  <si>
    <t>Nota : La suma de las cifras parciales puede no coincidir con el total debido al redondeo.</t>
  </si>
  <si>
    <t>* Deflactado con el Indice de Precios Implícito del PIB 2003=100. Los deflactores del PIB de 2003 a 2008 se calcularon con el año base 2003. Para fines de comparación, los deflactores del PIB de 1980 a 2002 se calcularon con la base 1993, para ambos casos el año base de comparación fue 2003. En este sentido, los deflactores de 1980 a 2002 son preliminares en tanto el INEGI no dé a conocer las series oficiales del PIB a precios corrientes para esos años con la clasificación SCIAN.</t>
  </si>
  <si>
    <t>n.s: No significativo. El porcentaje excede 500 por ciento.</t>
  </si>
  <si>
    <t>n.s</t>
  </si>
  <si>
    <t>Indice de precios Implícito IPI 2003=100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</si>
</sst>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###\ ###\ ###\ ##0"/>
    <numFmt numFmtId="174" formatCode="###\ ###\ ###\ ###0"/>
    <numFmt numFmtId="175" formatCode="_-* #,##0.0_-;\-* #,##0.0_-;_-* &quot;-&quot;?_-;_-@_-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7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9" fontId="5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173" fontId="7" fillId="2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Border="1" applyAlignment="1">
      <alignment horizontal="left" vertical="center" indent="2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vertical="center"/>
    </xf>
    <xf numFmtId="169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 applyAlignment="1">
      <alignment/>
    </xf>
    <xf numFmtId="169" fontId="5" fillId="2" borderId="0" xfId="17" applyNumberFormat="1" applyFont="1" applyFill="1" applyBorder="1" applyAlignment="1">
      <alignment vertical="center"/>
    </xf>
    <xf numFmtId="169" fontId="5" fillId="2" borderId="0" xfId="17" applyNumberFormat="1" applyFont="1" applyFill="1" applyBorder="1" applyAlignment="1">
      <alignment horizontal="right" vertical="center"/>
    </xf>
    <xf numFmtId="169" fontId="7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left" vertical="center" wrapText="1" indent="4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169" fontId="5" fillId="2" borderId="2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8" fontId="7" fillId="2" borderId="0" xfId="21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8" fontId="5" fillId="2" borderId="0" xfId="2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1"/>
    </xf>
    <xf numFmtId="168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Alignment="1">
      <alignment vertical="center"/>
    </xf>
    <xf numFmtId="0" fontId="5" fillId="2" borderId="3" xfId="0" applyFont="1" applyFill="1" applyBorder="1" applyAlignment="1">
      <alignment wrapText="1"/>
    </xf>
    <xf numFmtId="4" fontId="5" fillId="2" borderId="0" xfId="0" applyNumberFormat="1" applyFont="1" applyFill="1" applyAlignment="1">
      <alignment/>
    </xf>
    <xf numFmtId="0" fontId="5" fillId="2" borderId="3" xfId="0" applyFont="1" applyFill="1" applyBorder="1" applyAlignment="1">
      <alignment/>
    </xf>
    <xf numFmtId="170" fontId="5" fillId="2" borderId="0" xfId="21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0" fontId="7" fillId="2" borderId="0" xfId="21" applyNumberFormat="1" applyFont="1" applyFill="1" applyBorder="1" applyAlignment="1">
      <alignment vertical="center"/>
    </xf>
    <xf numFmtId="168" fontId="5" fillId="2" borderId="0" xfId="21" applyNumberFormat="1" applyFont="1" applyFill="1" applyBorder="1" applyAlignment="1">
      <alignment horizontal="right" vertical="center"/>
    </xf>
    <xf numFmtId="168" fontId="5" fillId="2" borderId="2" xfId="0" applyNumberFormat="1" applyFont="1" applyFill="1" applyBorder="1" applyAlignment="1">
      <alignment vertical="center"/>
    </xf>
    <xf numFmtId="168" fontId="5" fillId="2" borderId="2" xfId="2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horizontal="right" vertical="center"/>
    </xf>
    <xf numFmtId="3" fontId="5" fillId="2" borderId="0" xfId="17" applyNumberFormat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171" fontId="5" fillId="2" borderId="0" xfId="17" applyNumberFormat="1" applyFont="1" applyFill="1" applyAlignment="1">
      <alignment vertical="center"/>
    </xf>
    <xf numFmtId="170" fontId="5" fillId="2" borderId="2" xfId="21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Nacional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Gasto Efectivo Ordinario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4064626"/>
        <c:axId val="36581635"/>
      </c:bar3DChart>
      <c:cat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Ordinarios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60"/>
        <c:shape val="box"/>
        <c:axId val="60799260"/>
        <c:axId val="10322429"/>
      </c:bar3D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crossAx val="60799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1998
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Balance Presupuestal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/>
      <c:bar3DChart>
        <c:barDir val="col"/>
        <c:grouping val="clustered"/>
        <c:varyColors val="1"/>
        <c:ser>
          <c:idx val="1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70"/>
        <c:shape val="box"/>
        <c:axId val="22438400"/>
        <c:axId val="619009"/>
      </c:bar3D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24384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 y Gasto Presupuestal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Ingresos Efectivos Ordinarios 1990-1998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6044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Ingresos Efectivos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(Miles de pesos constantes base 1993=100)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44647806"/>
        <c:axId val="66285935"/>
      </c:bar3D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Tabasco: Autonomía Financiera 1990-1998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(Estructura % de los ingresos ordinarios)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'[1]jalisco'!#REF!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'[1]jalisco'!#REF!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'[1]jalisco'!#REF!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0"/>
        <c:shape val="box"/>
        <c:axId val="59702504"/>
        <c:axId val="451625"/>
      </c:bar3D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0.95825</cdr:y>
    </cdr:from>
    <cdr:to>
      <cdr:x>0</cdr:x>
      <cdr:y>-536869.95375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0.7505</cdr:y>
    </cdr:from>
    <cdr:to>
      <cdr:x>0</cdr:x>
      <cdr:y>-536870.1615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deTabasco.</a:t>
          </a:r>
        </a:p>
      </cdr:txBody>
    </cdr:sp>
  </cdr:relSizeAnchor>
  <cdr:relSizeAnchor xmlns:cdr="http://schemas.openxmlformats.org/drawingml/2006/chartDrawing">
    <cdr:from>
      <cdr:x>0.309</cdr:x>
      <cdr:y>0.258</cdr:y>
    </cdr:from>
    <cdr:to>
      <cdr:x>0.36625</cdr:x>
      <cdr:y>0.34325</cdr:y>
    </cdr:to>
    <cdr:sp>
      <cdr:nvSpPr>
        <cdr:cNvPr id="2" name="Line 2"/>
        <cdr:cNvSpPr>
          <a:spLocks/>
        </cdr:cNvSpPr>
      </cdr:nvSpPr>
      <cdr:spPr>
        <a:xfrm flipH="1" flipV="1">
          <a:off x="5124450" y="0"/>
          <a:ext cx="952500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0.16925</cdr:x>
      <cdr:y>0.258</cdr:y>
    </cdr:from>
    <cdr:to>
      <cdr:x>0.2305</cdr:x>
      <cdr:y>0.29775</cdr:y>
    </cdr:to>
    <cdr:sp>
      <cdr:nvSpPr>
        <cdr:cNvPr id="3" name="Line 3"/>
        <cdr:cNvSpPr>
          <a:spLocks/>
        </cdr:cNvSpPr>
      </cdr:nvSpPr>
      <cdr:spPr>
        <a:xfrm flipV="1">
          <a:off x="2800350" y="0"/>
          <a:ext cx="1019175" cy="0"/>
        </a:xfrm>
        <a:prstGeom prst="line">
          <a:avLst/>
        </a:prstGeom>
        <a:noFill/>
        <a:ln w="9525" cmpd="sng">
          <a:solidFill>
            <a:srgbClr val="FF00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0.9765</cdr:y>
    </cdr:from>
    <cdr:to>
      <cdr:x>0</cdr:x>
      <cdr:y>-536869.9355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0.968</cdr:y>
    </cdr:from>
    <cdr:to>
      <cdr:x>0</cdr:x>
      <cdr:y>-536869.944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0.97525</cdr:y>
    </cdr:from>
    <cdr:to>
      <cdr:x>0</cdr:x>
      <cdr:y>-536869.93675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deTabasco.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0.9765</cdr:y>
    </cdr:from>
    <cdr:to>
      <cdr:x>0</cdr:x>
      <cdr:y>-536869.9355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/>
            <a:t>Fuente: UEFP de la H. Cámara de Diputados con base en datos de INEGI y Gobierno del Estado de Tabasco.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209</xdr:row>
      <xdr:rowOff>0</xdr:rowOff>
    </xdr:from>
    <xdr:to>
      <xdr:col>12</xdr:col>
      <xdr:colOff>638175</xdr:colOff>
      <xdr:row>209</xdr:row>
      <xdr:rowOff>0</xdr:rowOff>
    </xdr:to>
    <xdr:graphicFrame>
      <xdr:nvGraphicFramePr>
        <xdr:cNvPr id="1" name="Chart 1"/>
        <xdr:cNvGraphicFramePr/>
      </xdr:nvGraphicFramePr>
      <xdr:xfrm>
        <a:off x="28575" y="39433500"/>
        <a:ext cx="1382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638175</xdr:colOff>
      <xdr:row>209</xdr:row>
      <xdr:rowOff>0</xdr:rowOff>
    </xdr:from>
    <xdr:to>
      <xdr:col>18</xdr:col>
      <xdr:colOff>676275</xdr:colOff>
      <xdr:row>209</xdr:row>
      <xdr:rowOff>0</xdr:rowOff>
    </xdr:to>
    <xdr:graphicFrame>
      <xdr:nvGraphicFramePr>
        <xdr:cNvPr id="2" name="Chart 2"/>
        <xdr:cNvGraphicFramePr/>
      </xdr:nvGraphicFramePr>
      <xdr:xfrm>
        <a:off x="13849350" y="39433500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209</xdr:row>
      <xdr:rowOff>0</xdr:rowOff>
    </xdr:from>
    <xdr:to>
      <xdr:col>14</xdr:col>
      <xdr:colOff>123825</xdr:colOff>
      <xdr:row>209</xdr:row>
      <xdr:rowOff>0</xdr:rowOff>
    </xdr:to>
    <xdr:graphicFrame>
      <xdr:nvGraphicFramePr>
        <xdr:cNvPr id="3" name="Chart 3"/>
        <xdr:cNvGraphicFramePr/>
      </xdr:nvGraphicFramePr>
      <xdr:xfrm>
        <a:off x="28575" y="39433500"/>
        <a:ext cx="1517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123825</xdr:colOff>
      <xdr:row>209</xdr:row>
      <xdr:rowOff>0</xdr:rowOff>
    </xdr:from>
    <xdr:to>
      <xdr:col>19</xdr:col>
      <xdr:colOff>447675</xdr:colOff>
      <xdr:row>209</xdr:row>
      <xdr:rowOff>0</xdr:rowOff>
    </xdr:to>
    <xdr:graphicFrame>
      <xdr:nvGraphicFramePr>
        <xdr:cNvPr id="4" name="Chart 4"/>
        <xdr:cNvGraphicFramePr/>
      </xdr:nvGraphicFramePr>
      <xdr:xfrm>
        <a:off x="15201900" y="39433500"/>
        <a:ext cx="4991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209</xdr:row>
      <xdr:rowOff>0</xdr:rowOff>
    </xdr:from>
    <xdr:to>
      <xdr:col>15</xdr:col>
      <xdr:colOff>609600</xdr:colOff>
      <xdr:row>209</xdr:row>
      <xdr:rowOff>0</xdr:rowOff>
    </xdr:to>
    <xdr:graphicFrame>
      <xdr:nvGraphicFramePr>
        <xdr:cNvPr id="5" name="Chart 5"/>
        <xdr:cNvGraphicFramePr/>
      </xdr:nvGraphicFramePr>
      <xdr:xfrm>
        <a:off x="28575" y="39433500"/>
        <a:ext cx="1659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209</xdr:row>
      <xdr:rowOff>0</xdr:rowOff>
    </xdr:from>
    <xdr:to>
      <xdr:col>15</xdr:col>
      <xdr:colOff>619125</xdr:colOff>
      <xdr:row>209</xdr:row>
      <xdr:rowOff>0</xdr:rowOff>
    </xdr:to>
    <xdr:graphicFrame>
      <xdr:nvGraphicFramePr>
        <xdr:cNvPr id="6" name="Chart 6"/>
        <xdr:cNvGraphicFramePr/>
      </xdr:nvGraphicFramePr>
      <xdr:xfrm>
        <a:off x="38100" y="39433500"/>
        <a:ext cx="1659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209</xdr:row>
      <xdr:rowOff>0</xdr:rowOff>
    </xdr:from>
    <xdr:to>
      <xdr:col>15</xdr:col>
      <xdr:colOff>609600</xdr:colOff>
      <xdr:row>209</xdr:row>
      <xdr:rowOff>0</xdr:rowOff>
    </xdr:to>
    <xdr:graphicFrame>
      <xdr:nvGraphicFramePr>
        <xdr:cNvPr id="7" name="Chart 7"/>
        <xdr:cNvGraphicFramePr/>
      </xdr:nvGraphicFramePr>
      <xdr:xfrm>
        <a:off x="28575" y="39433500"/>
        <a:ext cx="1659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209</xdr:row>
      <xdr:rowOff>0</xdr:rowOff>
    </xdr:from>
    <xdr:to>
      <xdr:col>22</xdr:col>
      <xdr:colOff>0</xdr:colOff>
      <xdr:row>209</xdr:row>
      <xdr:rowOff>0</xdr:rowOff>
    </xdr:to>
    <xdr:graphicFrame>
      <xdr:nvGraphicFramePr>
        <xdr:cNvPr id="8" name="Chart 8"/>
        <xdr:cNvGraphicFramePr/>
      </xdr:nvGraphicFramePr>
      <xdr:xfrm>
        <a:off x="16983075" y="39433500"/>
        <a:ext cx="5562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209</xdr:row>
      <xdr:rowOff>0</xdr:rowOff>
    </xdr:from>
    <xdr:to>
      <xdr:col>15</xdr:col>
      <xdr:colOff>619125</xdr:colOff>
      <xdr:row>209</xdr:row>
      <xdr:rowOff>0</xdr:rowOff>
    </xdr:to>
    <xdr:graphicFrame>
      <xdr:nvGraphicFramePr>
        <xdr:cNvPr id="9" name="Chart 9"/>
        <xdr:cNvGraphicFramePr/>
      </xdr:nvGraphicFramePr>
      <xdr:xfrm>
        <a:off x="28575" y="39433500"/>
        <a:ext cx="16602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</xdr:colOff>
      <xdr:row>209</xdr:row>
      <xdr:rowOff>0</xdr:rowOff>
    </xdr:from>
    <xdr:to>
      <xdr:col>15</xdr:col>
      <xdr:colOff>609600</xdr:colOff>
      <xdr:row>209</xdr:row>
      <xdr:rowOff>0</xdr:rowOff>
    </xdr:to>
    <xdr:graphicFrame>
      <xdr:nvGraphicFramePr>
        <xdr:cNvPr id="10" name="Chart 10"/>
        <xdr:cNvGraphicFramePr/>
      </xdr:nvGraphicFramePr>
      <xdr:xfrm>
        <a:off x="38100" y="39433500"/>
        <a:ext cx="165830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209</xdr:row>
      <xdr:rowOff>0</xdr:rowOff>
    </xdr:from>
    <xdr:to>
      <xdr:col>15</xdr:col>
      <xdr:colOff>619125</xdr:colOff>
      <xdr:row>209</xdr:row>
      <xdr:rowOff>0</xdr:rowOff>
    </xdr:to>
    <xdr:graphicFrame>
      <xdr:nvGraphicFramePr>
        <xdr:cNvPr id="11" name="Chart 11"/>
        <xdr:cNvGraphicFramePr/>
      </xdr:nvGraphicFramePr>
      <xdr:xfrm>
        <a:off x="28575" y="39433500"/>
        <a:ext cx="16602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sistema_financiero\Sandra\01-estados%20a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Lucero\Bases\ESTADOS%2080-2002\PIB%20estatal%201980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91.8\publico\Aflores\MAYO\Estados_2007\PIB%20POR%20ENTIDAD%20FEDE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"/>
      <sheetName val="bajacalifornia"/>
      <sheetName val="bajacaliforniasur"/>
      <sheetName val="campeche"/>
      <sheetName val="coahuila"/>
      <sheetName val="colima"/>
      <sheetName val="chiapas"/>
      <sheetName val="chihuahua"/>
      <sheetName val="d.f."/>
      <sheetName val="durango"/>
      <sheetName val="guanajuato"/>
      <sheetName val="guerrero"/>
      <sheetName val="hidalgo"/>
      <sheetName val="jalis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I"/>
      <sheetName val="PIB EST"/>
    </sheetNames>
    <sheetDataSet>
      <sheetData sheetId="1">
        <row r="21">
          <cell r="A21" t="str">
            <v>Jalisco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oja1"/>
    </sheetNames>
    <sheetDataSet>
      <sheetData sheetId="1">
        <row r="25">
          <cell r="B25">
            <v>75815855</v>
          </cell>
          <cell r="C25">
            <v>85292666</v>
          </cell>
          <cell r="D25">
            <v>105052810</v>
          </cell>
          <cell r="E25">
            <v>147400429</v>
          </cell>
          <cell r="F25">
            <v>181786912</v>
          </cell>
          <cell r="G25">
            <v>227495077</v>
          </cell>
          <cell r="H25">
            <v>273261109</v>
          </cell>
          <cell r="I25">
            <v>321206819</v>
          </cell>
          <cell r="J25">
            <v>346263870</v>
          </cell>
          <cell r="K25">
            <v>367710214</v>
          </cell>
          <cell r="L25">
            <v>391820682</v>
          </cell>
          <cell r="M25">
            <v>439288462</v>
          </cell>
          <cell r="N25">
            <v>469260060</v>
          </cell>
          <cell r="O25">
            <v>508672326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09"/>
  <sheetViews>
    <sheetView tabSelected="1" workbookViewId="0" topLeftCell="W136">
      <selection activeCell="AC63" sqref="AC63"/>
    </sheetView>
  </sheetViews>
  <sheetFormatPr defaultColWidth="11.421875" defaultRowHeight="19.5" customHeight="1"/>
  <cols>
    <col min="1" max="1" width="44.140625" style="1" customWidth="1"/>
    <col min="2" max="29" width="14.00390625" style="1" customWidth="1"/>
    <col min="30" max="16384" width="9.8515625" style="1" customWidth="1"/>
  </cols>
  <sheetData>
    <row r="1" ht="15" customHeight="1"/>
    <row r="2" spans="1:29" ht="15" customHeight="1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AB4" s="3"/>
      <c r="AC4" s="3"/>
    </row>
    <row r="5" spans="1:29" ht="15" customHeight="1">
      <c r="A5" s="4" t="s">
        <v>1</v>
      </c>
      <c r="B5" s="5">
        <v>1980</v>
      </c>
      <c r="C5" s="5">
        <v>1981</v>
      </c>
      <c r="D5" s="5">
        <v>1982</v>
      </c>
      <c r="E5" s="5">
        <v>1983</v>
      </c>
      <c r="F5" s="5">
        <v>1984</v>
      </c>
      <c r="G5" s="5">
        <v>1985</v>
      </c>
      <c r="H5" s="5">
        <v>1986</v>
      </c>
      <c r="I5" s="5">
        <v>1987</v>
      </c>
      <c r="J5" s="5">
        <v>1988</v>
      </c>
      <c r="K5" s="5">
        <v>1989</v>
      </c>
      <c r="L5" s="5">
        <v>1990</v>
      </c>
      <c r="M5" s="5">
        <v>1991</v>
      </c>
      <c r="N5" s="5">
        <v>1992</v>
      </c>
      <c r="O5" s="5">
        <v>1993</v>
      </c>
      <c r="P5" s="5">
        <v>1994</v>
      </c>
      <c r="Q5" s="5">
        <v>1995</v>
      </c>
      <c r="R5" s="5">
        <v>1996</v>
      </c>
      <c r="S5" s="5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5">
        <v>2003</v>
      </c>
      <c r="Z5" s="5">
        <v>2004</v>
      </c>
      <c r="AA5" s="5">
        <v>2005</v>
      </c>
      <c r="AB5" s="5">
        <v>2006</v>
      </c>
      <c r="AC5" s="5">
        <v>2007</v>
      </c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X6" s="7"/>
      <c r="Y6" s="7"/>
      <c r="Z6" s="7"/>
      <c r="AA6" s="7"/>
    </row>
    <row r="7" spans="1:30" ht="15" customHeight="1">
      <c r="A7" s="8" t="s">
        <v>21</v>
      </c>
      <c r="B7" s="9">
        <f>SUM(B8:B18)</f>
        <v>17040</v>
      </c>
      <c r="C7" s="9">
        <f aca="true" t="shared" si="0" ref="C7:W7">SUM(C8:C18)</f>
        <v>23977</v>
      </c>
      <c r="D7" s="9">
        <f t="shared" si="0"/>
        <v>45717</v>
      </c>
      <c r="E7" s="9">
        <f t="shared" si="0"/>
        <v>100064</v>
      </c>
      <c r="F7" s="9">
        <f t="shared" si="0"/>
        <v>141412</v>
      </c>
      <c r="G7" s="9">
        <f t="shared" si="0"/>
        <v>203529</v>
      </c>
      <c r="H7" s="9">
        <f t="shared" si="0"/>
        <v>307095</v>
      </c>
      <c r="I7" s="9">
        <f t="shared" si="0"/>
        <v>705301</v>
      </c>
      <c r="J7" s="9">
        <f t="shared" si="0"/>
        <v>1581947</v>
      </c>
      <c r="K7" s="9">
        <f>SUM(K8:K18)</f>
        <v>2065454.43</v>
      </c>
      <c r="L7" s="9">
        <f>SUM(L8:L18)</f>
        <v>2975976.43</v>
      </c>
      <c r="M7" s="9">
        <f t="shared" si="0"/>
        <v>2078146.7999999998</v>
      </c>
      <c r="N7" s="9">
        <f t="shared" si="0"/>
        <v>6955530.800000001</v>
      </c>
      <c r="O7" s="9">
        <f t="shared" si="0"/>
        <v>8170184.430000001</v>
      </c>
      <c r="P7" s="9">
        <f t="shared" si="0"/>
        <v>10137713.122000001</v>
      </c>
      <c r="Q7" s="9">
        <f t="shared" si="0"/>
        <v>11452228.384000001</v>
      </c>
      <c r="R7" s="9">
        <f t="shared" si="0"/>
        <v>5876813.955</v>
      </c>
      <c r="S7" s="9">
        <f t="shared" si="0"/>
        <v>10910453.424999999</v>
      </c>
      <c r="T7" s="9">
        <f t="shared" si="0"/>
        <v>15354357.497000001</v>
      </c>
      <c r="U7" s="9">
        <f t="shared" si="0"/>
        <v>19521006.064999998</v>
      </c>
      <c r="V7" s="9">
        <f t="shared" si="0"/>
        <v>25586629.420999996</v>
      </c>
      <c r="W7" s="9">
        <f t="shared" si="0"/>
        <v>29311700.634999998</v>
      </c>
      <c r="X7" s="10">
        <f aca="true" t="shared" si="1" ref="X7:AC7">SUM(X8:X18)</f>
        <v>31770048.637</v>
      </c>
      <c r="Y7" s="10">
        <f t="shared" si="1"/>
        <v>34555354.031</v>
      </c>
      <c r="Z7" s="10">
        <f t="shared" si="1"/>
        <v>38136355.631000005</v>
      </c>
      <c r="AA7" s="10">
        <f t="shared" si="1"/>
        <v>44201308.898</v>
      </c>
      <c r="AB7" s="10">
        <f t="shared" si="1"/>
        <v>50960153.1</v>
      </c>
      <c r="AC7" s="10">
        <f t="shared" si="1"/>
        <v>54412623.2</v>
      </c>
      <c r="AD7" s="3"/>
    </row>
    <row r="8" spans="1:30" ht="15" customHeight="1">
      <c r="A8" s="11" t="s">
        <v>6</v>
      </c>
      <c r="B8" s="12">
        <v>1754</v>
      </c>
      <c r="C8" s="12">
        <v>1275</v>
      </c>
      <c r="D8" s="12">
        <v>2392</v>
      </c>
      <c r="E8" s="12">
        <v>3678</v>
      </c>
      <c r="F8" s="12">
        <v>3643</v>
      </c>
      <c r="G8" s="12">
        <v>5193</v>
      </c>
      <c r="H8" s="12">
        <v>9381</v>
      </c>
      <c r="I8" s="12">
        <v>19434</v>
      </c>
      <c r="J8" s="12">
        <v>43195</v>
      </c>
      <c r="K8" s="13">
        <v>74095.49</v>
      </c>
      <c r="L8" s="13">
        <v>118006.49</v>
      </c>
      <c r="M8" s="13">
        <v>188336</v>
      </c>
      <c r="N8" s="13">
        <v>243690.4</v>
      </c>
      <c r="O8" s="13">
        <v>273503.49</v>
      </c>
      <c r="P8" s="13">
        <v>292974.695</v>
      </c>
      <c r="Q8" s="13">
        <v>310264.967</v>
      </c>
      <c r="R8" s="13">
        <v>356150.212</v>
      </c>
      <c r="S8" s="13">
        <v>475868.401</v>
      </c>
      <c r="T8" s="13">
        <v>626105.775</v>
      </c>
      <c r="U8" s="13">
        <v>820127.928</v>
      </c>
      <c r="V8" s="13">
        <v>1023235.242</v>
      </c>
      <c r="W8" s="13">
        <v>1114770.187</v>
      </c>
      <c r="X8" s="14">
        <v>1211311.318</v>
      </c>
      <c r="Y8" s="14">
        <v>1265278.476</v>
      </c>
      <c r="Z8" s="14">
        <v>1370327.155</v>
      </c>
      <c r="AA8" s="14">
        <v>1503752.392</v>
      </c>
      <c r="AB8" s="15">
        <v>1655451.5</v>
      </c>
      <c r="AC8" s="3">
        <v>1852872.9</v>
      </c>
      <c r="AD8" s="3"/>
    </row>
    <row r="9" spans="1:30" ht="15" customHeight="1">
      <c r="A9" s="11" t="s">
        <v>7</v>
      </c>
      <c r="B9" s="12">
        <v>423</v>
      </c>
      <c r="C9" s="12">
        <v>337</v>
      </c>
      <c r="D9" s="12">
        <v>560</v>
      </c>
      <c r="E9" s="12">
        <v>611</v>
      </c>
      <c r="F9" s="12">
        <v>1958</v>
      </c>
      <c r="G9" s="12">
        <v>1736</v>
      </c>
      <c r="H9" s="12">
        <v>8435</v>
      </c>
      <c r="I9" s="12">
        <v>10859</v>
      </c>
      <c r="J9" s="12">
        <v>22087</v>
      </c>
      <c r="K9" s="13">
        <v>32784.49</v>
      </c>
      <c r="L9" s="13">
        <v>45361.49</v>
      </c>
      <c r="M9" s="13">
        <v>65588</v>
      </c>
      <c r="N9" s="13">
        <v>115345.4</v>
      </c>
      <c r="O9" s="13">
        <v>186834.49</v>
      </c>
      <c r="P9" s="13">
        <v>144664.781</v>
      </c>
      <c r="Q9" s="13">
        <v>149774.555</v>
      </c>
      <c r="R9" s="13">
        <v>196900.521</v>
      </c>
      <c r="S9" s="13">
        <v>250935.582</v>
      </c>
      <c r="T9" s="13">
        <v>306168.786</v>
      </c>
      <c r="U9" s="13">
        <v>354941.125</v>
      </c>
      <c r="V9" s="13">
        <v>473465.444</v>
      </c>
      <c r="W9" s="13">
        <v>582098.973</v>
      </c>
      <c r="X9" s="14">
        <v>989549.614</v>
      </c>
      <c r="Y9" s="14">
        <v>717548.191</v>
      </c>
      <c r="Z9" s="14">
        <v>832670.547</v>
      </c>
      <c r="AA9" s="14">
        <v>924432.345</v>
      </c>
      <c r="AB9" s="15">
        <v>1041717.1</v>
      </c>
      <c r="AC9" s="3">
        <v>1125996.8</v>
      </c>
      <c r="AD9" s="3"/>
    </row>
    <row r="10" spans="1:30" ht="15" customHeight="1">
      <c r="A10" s="11" t="s">
        <v>8</v>
      </c>
      <c r="B10" s="12">
        <v>240</v>
      </c>
      <c r="C10" s="12">
        <v>515</v>
      </c>
      <c r="D10" s="12">
        <v>545</v>
      </c>
      <c r="E10" s="12">
        <v>5281</v>
      </c>
      <c r="F10" s="12">
        <v>10053</v>
      </c>
      <c r="G10" s="12">
        <v>7017</v>
      </c>
      <c r="H10" s="12">
        <v>4252</v>
      </c>
      <c r="I10" s="12">
        <v>30407</v>
      </c>
      <c r="J10" s="12">
        <v>57343</v>
      </c>
      <c r="K10" s="13">
        <v>53031.49</v>
      </c>
      <c r="L10" s="13">
        <v>87628.49</v>
      </c>
      <c r="M10" s="13">
        <v>77311</v>
      </c>
      <c r="N10" s="13">
        <v>151017.4</v>
      </c>
      <c r="O10" s="13">
        <v>43460.49</v>
      </c>
      <c r="P10" s="13">
        <v>58658.261</v>
      </c>
      <c r="Q10" s="13">
        <v>186929.078</v>
      </c>
      <c r="R10" s="13">
        <v>145101.383</v>
      </c>
      <c r="S10" s="13">
        <v>266638.385</v>
      </c>
      <c r="T10" s="13">
        <v>384535.986</v>
      </c>
      <c r="U10" s="13">
        <v>504524.365</v>
      </c>
      <c r="V10" s="13">
        <v>322103.495</v>
      </c>
      <c r="W10" s="13">
        <v>307115.945</v>
      </c>
      <c r="X10" s="14">
        <v>205042.436</v>
      </c>
      <c r="Y10" s="14">
        <v>207004.336</v>
      </c>
      <c r="Z10" s="14">
        <v>205106.501</v>
      </c>
      <c r="AA10" s="14">
        <v>324247.921</v>
      </c>
      <c r="AB10" s="15">
        <v>398529.5</v>
      </c>
      <c r="AC10" s="3">
        <v>430999</v>
      </c>
      <c r="AD10" s="3"/>
    </row>
    <row r="11" spans="1:30" ht="15" customHeight="1">
      <c r="A11" s="11" t="s">
        <v>9</v>
      </c>
      <c r="B11" s="12">
        <v>405</v>
      </c>
      <c r="C11" s="12">
        <v>468</v>
      </c>
      <c r="D11" s="12">
        <v>2813</v>
      </c>
      <c r="E11" s="12">
        <v>764</v>
      </c>
      <c r="F11" s="12">
        <v>1948</v>
      </c>
      <c r="G11" s="12">
        <v>3794</v>
      </c>
      <c r="H11" s="12">
        <v>11463</v>
      </c>
      <c r="I11" s="12">
        <v>20354</v>
      </c>
      <c r="J11" s="12">
        <v>29873</v>
      </c>
      <c r="K11" s="13">
        <v>63284.49</v>
      </c>
      <c r="L11" s="13">
        <v>101869.49</v>
      </c>
      <c r="M11" s="13">
        <v>121374.2</v>
      </c>
      <c r="N11" s="13">
        <v>212144.4</v>
      </c>
      <c r="O11" s="13">
        <v>300803.49</v>
      </c>
      <c r="P11" s="13">
        <v>221193.351</v>
      </c>
      <c r="Q11" s="13">
        <v>159275.245</v>
      </c>
      <c r="R11" s="13">
        <v>165776.117</v>
      </c>
      <c r="S11" s="13">
        <v>140969.848</v>
      </c>
      <c r="T11" s="13">
        <v>166423.203</v>
      </c>
      <c r="U11" s="13">
        <v>270725.691</v>
      </c>
      <c r="V11" s="13">
        <v>353271.326</v>
      </c>
      <c r="W11" s="13">
        <v>333520.798</v>
      </c>
      <c r="X11" s="14">
        <v>259488.238</v>
      </c>
      <c r="Y11" s="14">
        <v>347016.926</v>
      </c>
      <c r="Z11" s="14">
        <v>697533.389</v>
      </c>
      <c r="AA11" s="14">
        <v>409769.078</v>
      </c>
      <c r="AB11" s="15">
        <v>512783.6</v>
      </c>
      <c r="AC11" s="3">
        <v>560579.8</v>
      </c>
      <c r="AD11" s="3"/>
    </row>
    <row r="12" spans="1:30" ht="15" customHeight="1">
      <c r="A12" s="11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>
        <v>1664.887</v>
      </c>
      <c r="S12" s="13">
        <v>3327.53</v>
      </c>
      <c r="T12" s="12"/>
      <c r="U12" s="12"/>
      <c r="V12" s="12"/>
      <c r="W12" s="12"/>
      <c r="X12" s="14"/>
      <c r="Y12" s="14"/>
      <c r="Z12" s="14"/>
      <c r="AA12" s="14"/>
      <c r="AB12" s="3"/>
      <c r="AC12" s="3"/>
      <c r="AD12" s="3"/>
    </row>
    <row r="13" spans="1:30" ht="15" customHeight="1">
      <c r="A13" s="11" t="s">
        <v>17</v>
      </c>
      <c r="B13" s="12">
        <v>6458</v>
      </c>
      <c r="C13" s="12">
        <v>9777</v>
      </c>
      <c r="D13" s="12">
        <v>12304</v>
      </c>
      <c r="E13" s="12">
        <v>30289</v>
      </c>
      <c r="F13" s="12">
        <v>51937</v>
      </c>
      <c r="G13" s="12">
        <v>69234</v>
      </c>
      <c r="H13" s="12">
        <v>120849</v>
      </c>
      <c r="I13" s="12">
        <v>274914</v>
      </c>
      <c r="J13" s="12">
        <v>627137</v>
      </c>
      <c r="K13" s="13">
        <v>812533.49</v>
      </c>
      <c r="L13" s="13">
        <v>1084458.49</v>
      </c>
      <c r="M13" s="13">
        <v>1482743.2</v>
      </c>
      <c r="N13" s="13">
        <v>1846632.4</v>
      </c>
      <c r="O13" s="13">
        <v>2090572.49</v>
      </c>
      <c r="P13" s="13">
        <v>2237686.344</v>
      </c>
      <c r="Q13" s="13">
        <v>2950994.139</v>
      </c>
      <c r="R13" s="13">
        <v>3817206.089</v>
      </c>
      <c r="S13" s="13">
        <v>5589916.816</v>
      </c>
      <c r="T13" s="13">
        <v>6804999.714</v>
      </c>
      <c r="U13" s="13">
        <v>8579237.974</v>
      </c>
      <c r="V13" s="16">
        <v>10836495.166</v>
      </c>
      <c r="W13" s="16">
        <v>11875415.11</v>
      </c>
      <c r="X13" s="14">
        <v>13063603.421</v>
      </c>
      <c r="Y13" s="14">
        <v>13142044.49</v>
      </c>
      <c r="Z13" s="14">
        <v>14836339.769</v>
      </c>
      <c r="AA13" s="14">
        <v>17154146.371</v>
      </c>
      <c r="AB13" s="15">
        <v>20907533</v>
      </c>
      <c r="AC13" s="3">
        <v>21456758.9</v>
      </c>
      <c r="AD13" s="3"/>
    </row>
    <row r="14" spans="1:30" ht="15" customHeight="1">
      <c r="A14" s="11" t="s">
        <v>36</v>
      </c>
      <c r="B14" s="12"/>
      <c r="C14" s="12">
        <v>3252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>
        <v>382500</v>
      </c>
      <c r="Q14" s="13">
        <v>119054.204</v>
      </c>
      <c r="R14" s="13">
        <v>668904.314</v>
      </c>
      <c r="S14" s="13">
        <v>9335.969</v>
      </c>
      <c r="T14" s="12"/>
      <c r="U14" s="13">
        <v>200000</v>
      </c>
      <c r="V14" s="17"/>
      <c r="W14" s="16">
        <v>440000</v>
      </c>
      <c r="X14" s="14"/>
      <c r="Y14" s="14">
        <v>150000</v>
      </c>
      <c r="Z14" s="14">
        <v>157865.217</v>
      </c>
      <c r="AA14" s="14">
        <v>1443922.409</v>
      </c>
      <c r="AB14" s="15">
        <v>795092.1</v>
      </c>
      <c r="AC14" s="3">
        <v>254304.6</v>
      </c>
      <c r="AD14" s="3"/>
    </row>
    <row r="15" spans="1:30" ht="15" customHeight="1">
      <c r="A15" s="11" t="s">
        <v>12</v>
      </c>
      <c r="B15" s="12"/>
      <c r="C15" s="12">
        <v>672</v>
      </c>
      <c r="D15" s="12">
        <v>27103</v>
      </c>
      <c r="E15" s="12"/>
      <c r="F15" s="12"/>
      <c r="G15" s="12"/>
      <c r="H15" s="12"/>
      <c r="I15" s="12"/>
      <c r="J15" s="12"/>
      <c r="K15" s="13">
        <v>1011430.49</v>
      </c>
      <c r="L15" s="13">
        <v>1475820.49</v>
      </c>
      <c r="M15" s="13">
        <v>38797.2</v>
      </c>
      <c r="N15" s="13">
        <v>4325166.4</v>
      </c>
      <c r="O15" s="13">
        <v>5272539.49</v>
      </c>
      <c r="P15" s="12">
        <v>6721525.629</v>
      </c>
      <c r="Q15" s="12">
        <v>724545.241</v>
      </c>
      <c r="R15" s="12"/>
      <c r="S15" s="13">
        <v>25532.21</v>
      </c>
      <c r="T15" s="13">
        <v>615268.784</v>
      </c>
      <c r="U15" s="13">
        <v>675035.552</v>
      </c>
      <c r="V15" s="16">
        <v>771086.51</v>
      </c>
      <c r="W15" s="16">
        <v>1111778.345</v>
      </c>
      <c r="X15" s="14">
        <v>1418271.713</v>
      </c>
      <c r="Y15" s="14">
        <v>1418271.712</v>
      </c>
      <c r="Z15" s="14">
        <v>423327.225</v>
      </c>
      <c r="AA15" s="14">
        <v>356493.119</v>
      </c>
      <c r="AB15" s="15">
        <v>467591.1</v>
      </c>
      <c r="AC15" s="3">
        <v>1248398.6</v>
      </c>
      <c r="AD15" s="3"/>
    </row>
    <row r="16" spans="1:30" ht="15" customHeight="1">
      <c r="A16" s="11" t="s">
        <v>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6656669.77</v>
      </c>
      <c r="R16" s="13">
        <v>405370.095</v>
      </c>
      <c r="S16" s="13">
        <v>3702593.086</v>
      </c>
      <c r="T16" s="13">
        <v>6264292.427</v>
      </c>
      <c r="U16" s="13">
        <v>8056555.487</v>
      </c>
      <c r="V16" s="16">
        <v>11733445.419</v>
      </c>
      <c r="W16" s="16">
        <v>13369069.822</v>
      </c>
      <c r="X16" s="14">
        <v>14394752.358</v>
      </c>
      <c r="Y16" s="14">
        <v>17023037.114</v>
      </c>
      <c r="Z16" s="14">
        <v>18964487.107</v>
      </c>
      <c r="AA16" s="14">
        <v>21023332.75</v>
      </c>
      <c r="AB16" s="15">
        <v>21755242</v>
      </c>
      <c r="AC16" s="3">
        <v>22455627</v>
      </c>
      <c r="AD16" s="3"/>
    </row>
    <row r="17" spans="1:30" ht="15" customHeight="1">
      <c r="A17" s="11" t="s">
        <v>14</v>
      </c>
      <c r="B17" s="12">
        <v>7760</v>
      </c>
      <c r="C17" s="12">
        <v>7681</v>
      </c>
      <c r="D17" s="12"/>
      <c r="E17" s="12">
        <v>57654</v>
      </c>
      <c r="F17" s="12">
        <v>57365</v>
      </c>
      <c r="G17" s="12">
        <v>100966</v>
      </c>
      <c r="H17" s="12">
        <v>152507</v>
      </c>
      <c r="I17" s="12">
        <v>345956</v>
      </c>
      <c r="J17" s="12">
        <v>774051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7"/>
      <c r="W17" s="17"/>
      <c r="X17" s="14"/>
      <c r="Y17" s="14"/>
      <c r="Z17" s="14"/>
      <c r="AA17" s="14"/>
      <c r="AB17" s="15">
        <v>814493.8</v>
      </c>
      <c r="AC17" s="3">
        <v>727334.1</v>
      </c>
      <c r="AD17" s="3"/>
    </row>
    <row r="18" spans="1:30" ht="15" customHeight="1">
      <c r="A18" s="11" t="s">
        <v>15</v>
      </c>
      <c r="B18" s="12"/>
      <c r="C18" s="12"/>
      <c r="D18" s="12"/>
      <c r="E18" s="12">
        <v>1787</v>
      </c>
      <c r="F18" s="12">
        <v>14508</v>
      </c>
      <c r="G18" s="12">
        <v>15589</v>
      </c>
      <c r="H18" s="12">
        <v>208</v>
      </c>
      <c r="I18" s="12">
        <v>3377</v>
      </c>
      <c r="J18" s="12">
        <v>28261</v>
      </c>
      <c r="K18" s="13">
        <v>18294.49</v>
      </c>
      <c r="L18" s="13">
        <v>62831.49</v>
      </c>
      <c r="M18" s="13">
        <v>103997.2</v>
      </c>
      <c r="N18" s="13">
        <v>61534.4</v>
      </c>
      <c r="O18" s="13">
        <v>2470.49</v>
      </c>
      <c r="P18" s="13">
        <v>78510.061</v>
      </c>
      <c r="Q18" s="13">
        <v>194721.185</v>
      </c>
      <c r="R18" s="13">
        <v>119740.337</v>
      </c>
      <c r="S18" s="13">
        <v>445335.598</v>
      </c>
      <c r="T18" s="13">
        <v>186562.822</v>
      </c>
      <c r="U18" s="13">
        <v>59857.943</v>
      </c>
      <c r="V18" s="16">
        <v>73526.819</v>
      </c>
      <c r="W18" s="16">
        <v>177931.455</v>
      </c>
      <c r="X18" s="14">
        <v>228029.539</v>
      </c>
      <c r="Y18" s="14">
        <v>285152.786</v>
      </c>
      <c r="Z18" s="14">
        <v>648698.721</v>
      </c>
      <c r="AA18" s="14">
        <v>1061212.513</v>
      </c>
      <c r="AB18" s="15">
        <v>2611719.4</v>
      </c>
      <c r="AC18" s="3">
        <v>4299751.5</v>
      </c>
      <c r="AD18" s="3"/>
    </row>
    <row r="19" spans="1:30" ht="15" customHeight="1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3"/>
      <c r="W19" s="3"/>
      <c r="X19" s="18"/>
      <c r="Y19" s="18"/>
      <c r="Z19" s="18"/>
      <c r="AA19" s="18"/>
      <c r="AB19" s="3"/>
      <c r="AC19" s="3"/>
      <c r="AD19" s="3"/>
    </row>
    <row r="20" spans="1:30" ht="15" customHeight="1">
      <c r="A20" s="8" t="s">
        <v>22</v>
      </c>
      <c r="B20" s="9">
        <f aca="true" t="shared" si="2" ref="B20:W20">SUM(B21:B35)</f>
        <v>17040</v>
      </c>
      <c r="C20" s="9">
        <f t="shared" si="2"/>
        <v>23977</v>
      </c>
      <c r="D20" s="9">
        <f t="shared" si="2"/>
        <v>45717</v>
      </c>
      <c r="E20" s="9">
        <f t="shared" si="2"/>
        <v>100064</v>
      </c>
      <c r="F20" s="9">
        <f t="shared" si="2"/>
        <v>141412</v>
      </c>
      <c r="G20" s="9">
        <f t="shared" si="2"/>
        <v>203529</v>
      </c>
      <c r="H20" s="9">
        <f t="shared" si="2"/>
        <v>307095</v>
      </c>
      <c r="I20" s="9">
        <f t="shared" si="2"/>
        <v>705301</v>
      </c>
      <c r="J20" s="9">
        <f t="shared" si="2"/>
        <v>1581947</v>
      </c>
      <c r="K20" s="9">
        <f>SUM(K21:K35)</f>
        <v>2065454.58</v>
      </c>
      <c r="L20" s="9">
        <f>SUM(L21:L35)</f>
        <v>2975976.5</v>
      </c>
      <c r="M20" s="9">
        <f t="shared" si="2"/>
        <v>2078146.45</v>
      </c>
      <c r="N20" s="9">
        <f t="shared" si="2"/>
        <v>6955530.8</v>
      </c>
      <c r="O20" s="9">
        <f t="shared" si="2"/>
        <v>8170184.6</v>
      </c>
      <c r="P20" s="9">
        <f t="shared" si="2"/>
        <v>10137713.122</v>
      </c>
      <c r="Q20" s="9">
        <f t="shared" si="2"/>
        <v>11452228.384</v>
      </c>
      <c r="R20" s="9">
        <f t="shared" si="2"/>
        <v>5876814.284999999</v>
      </c>
      <c r="S20" s="9">
        <f t="shared" si="2"/>
        <v>10910453.424999999</v>
      </c>
      <c r="T20" s="9">
        <f t="shared" si="2"/>
        <v>15354357.497000001</v>
      </c>
      <c r="U20" s="9">
        <f t="shared" si="2"/>
        <v>19521006.065000005</v>
      </c>
      <c r="V20" s="9">
        <f t="shared" si="2"/>
        <v>25586629.421</v>
      </c>
      <c r="W20" s="9">
        <f t="shared" si="2"/>
        <v>29311700.635</v>
      </c>
      <c r="X20" s="10">
        <f aca="true" t="shared" si="3" ref="X20:AC20">X21+X25+X28+X31+X32+X33+X35</f>
        <v>31770048.637</v>
      </c>
      <c r="Y20" s="10">
        <f t="shared" si="3"/>
        <v>34555354.030999996</v>
      </c>
      <c r="Z20" s="10">
        <f t="shared" si="3"/>
        <v>38136355.631000005</v>
      </c>
      <c r="AA20" s="10">
        <f t="shared" si="3"/>
        <v>44201308.897999994</v>
      </c>
      <c r="AB20" s="10">
        <f t="shared" si="3"/>
        <v>50960153.1</v>
      </c>
      <c r="AC20" s="10">
        <f t="shared" si="3"/>
        <v>54412623.20000001</v>
      </c>
      <c r="AD20" s="3"/>
    </row>
    <row r="21" spans="1:30" ht="15" customHeight="1">
      <c r="A21" s="19" t="s">
        <v>30</v>
      </c>
      <c r="B21" s="12">
        <v>5045</v>
      </c>
      <c r="C21" s="12">
        <v>6088</v>
      </c>
      <c r="D21" s="12">
        <v>8951</v>
      </c>
      <c r="E21" s="12">
        <v>12025</v>
      </c>
      <c r="F21" s="12">
        <v>23139</v>
      </c>
      <c r="G21" s="12">
        <v>39718</v>
      </c>
      <c r="H21" s="12">
        <v>68230</v>
      </c>
      <c r="I21" s="12">
        <v>154660</v>
      </c>
      <c r="J21" s="12">
        <v>347785</v>
      </c>
      <c r="K21" s="13">
        <v>438887.4</v>
      </c>
      <c r="L21" s="13">
        <v>656447.2</v>
      </c>
      <c r="M21" s="13">
        <v>879472.49</v>
      </c>
      <c r="N21" s="13">
        <v>1330429.3</v>
      </c>
      <c r="O21" s="13">
        <v>1659879.4</v>
      </c>
      <c r="P21" s="13">
        <v>2020388.485</v>
      </c>
      <c r="Q21" s="13">
        <v>2361283.246</v>
      </c>
      <c r="R21" s="13">
        <v>2460097.408</v>
      </c>
      <c r="S21" s="13">
        <v>5536852.104</v>
      </c>
      <c r="T21" s="12">
        <v>7362549.267</v>
      </c>
      <c r="U21" s="12">
        <v>8817040.128</v>
      </c>
      <c r="V21" s="12">
        <v>10457838.01</v>
      </c>
      <c r="W21" s="12">
        <v>12261070.599</v>
      </c>
      <c r="X21" s="14">
        <f>SUM(X22:X24)</f>
        <v>13420187.968</v>
      </c>
      <c r="Y21" s="14">
        <v>14312425.415</v>
      </c>
      <c r="Z21" s="14">
        <v>15902562.014</v>
      </c>
      <c r="AA21" s="14">
        <v>17083842.493</v>
      </c>
      <c r="AB21" s="3">
        <f>(AB22+AB23+AB24)</f>
        <v>18153066</v>
      </c>
      <c r="AC21" s="3">
        <f>(AC22+AC23+AC24)</f>
        <v>20161400.200000003</v>
      </c>
      <c r="AD21" s="3"/>
    </row>
    <row r="22" spans="1:30" ht="15" customHeight="1">
      <c r="A22" s="20" t="s">
        <v>27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2"/>
      <c r="X22" s="14">
        <v>12490727.504</v>
      </c>
      <c r="Y22" s="14">
        <v>13441687.392</v>
      </c>
      <c r="Z22" s="14">
        <v>14853268.215</v>
      </c>
      <c r="AA22" s="14">
        <v>15932705.286</v>
      </c>
      <c r="AB22" s="15">
        <v>16952601.7</v>
      </c>
      <c r="AC22" s="3">
        <v>18706625.6</v>
      </c>
      <c r="AD22" s="3"/>
    </row>
    <row r="23" spans="1:30" ht="15" customHeight="1">
      <c r="A23" s="20" t="s">
        <v>28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2"/>
      <c r="X23" s="14">
        <v>405722.616</v>
      </c>
      <c r="Y23" s="14">
        <v>282706.487</v>
      </c>
      <c r="Z23" s="14">
        <v>343737.189</v>
      </c>
      <c r="AA23" s="14">
        <v>389834.663</v>
      </c>
      <c r="AB23" s="15">
        <v>429219.6</v>
      </c>
      <c r="AC23" s="3">
        <v>472564.5</v>
      </c>
      <c r="AD23" s="3"/>
    </row>
    <row r="24" spans="1:30" ht="15" customHeight="1">
      <c r="A24" s="20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2"/>
      <c r="X24" s="14">
        <v>523737.848</v>
      </c>
      <c r="Y24" s="14">
        <v>588031.536</v>
      </c>
      <c r="Z24" s="14">
        <v>705556.61</v>
      </c>
      <c r="AA24" s="14">
        <v>761302.544</v>
      </c>
      <c r="AB24" s="15">
        <v>771244.7</v>
      </c>
      <c r="AC24" s="3">
        <v>982210.1</v>
      </c>
      <c r="AD24" s="3"/>
    </row>
    <row r="25" spans="1:30" ht="15" customHeight="1">
      <c r="A25" s="19" t="s">
        <v>19</v>
      </c>
      <c r="B25" s="12">
        <v>39</v>
      </c>
      <c r="C25" s="12">
        <v>2860</v>
      </c>
      <c r="D25" s="12">
        <v>3003</v>
      </c>
      <c r="E25" s="12">
        <v>3189</v>
      </c>
      <c r="F25" s="12">
        <v>19191</v>
      </c>
      <c r="G25" s="12">
        <v>31753</v>
      </c>
      <c r="H25" s="12">
        <v>26868</v>
      </c>
      <c r="I25" s="12">
        <v>56898</v>
      </c>
      <c r="J25" s="12">
        <v>212778</v>
      </c>
      <c r="K25" s="13">
        <v>184334.4</v>
      </c>
      <c r="L25" s="13">
        <v>271759.2</v>
      </c>
      <c r="M25" s="13">
        <v>412108.49</v>
      </c>
      <c r="N25" s="13">
        <v>257074.3</v>
      </c>
      <c r="O25" s="13">
        <v>409884.2</v>
      </c>
      <c r="P25" s="13">
        <v>624092.255</v>
      </c>
      <c r="Q25" s="13">
        <v>266533.62</v>
      </c>
      <c r="R25" s="13">
        <v>410111.84</v>
      </c>
      <c r="S25" s="13">
        <v>860775.711</v>
      </c>
      <c r="T25" s="12">
        <v>1526505.179</v>
      </c>
      <c r="U25" s="12">
        <v>1641882.244</v>
      </c>
      <c r="V25" s="12">
        <v>1041049.6410000001</v>
      </c>
      <c r="W25" s="12">
        <v>672095.153</v>
      </c>
      <c r="X25" s="14">
        <f>SUM(X26:X27)</f>
        <v>809325.203</v>
      </c>
      <c r="Y25" s="14">
        <v>1347267.244</v>
      </c>
      <c r="Z25" s="14">
        <v>1579378.167</v>
      </c>
      <c r="AA25" s="14">
        <v>2904520.718</v>
      </c>
      <c r="AB25" s="3">
        <f>(AB26+AB27)</f>
        <v>3008402.9000000004</v>
      </c>
      <c r="AC25" s="3">
        <f>(AC26+AC27)</f>
        <v>3009493.1999999997</v>
      </c>
      <c r="AD25" s="3"/>
    </row>
    <row r="26" spans="1:30" ht="15" customHeight="1">
      <c r="A26" s="21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2"/>
      <c r="X26" s="14">
        <v>130801.855</v>
      </c>
      <c r="Y26" s="14">
        <v>71765.027</v>
      </c>
      <c r="Z26" s="14">
        <v>102881.817</v>
      </c>
      <c r="AA26" s="14">
        <v>257258.324</v>
      </c>
      <c r="AB26" s="15">
        <v>305446.2</v>
      </c>
      <c r="AC26" s="3">
        <v>231563.9</v>
      </c>
      <c r="AD26" s="3"/>
    </row>
    <row r="27" spans="1:30" ht="15" customHeight="1">
      <c r="A27" s="21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2"/>
      <c r="X27" s="14">
        <v>678523.348</v>
      </c>
      <c r="Y27" s="14">
        <v>1275502.217</v>
      </c>
      <c r="Z27" s="14">
        <v>1476496.35</v>
      </c>
      <c r="AA27" s="14">
        <v>2647262.394</v>
      </c>
      <c r="AB27" s="15">
        <v>2702956.7</v>
      </c>
      <c r="AC27" s="3">
        <v>2777929.3</v>
      </c>
      <c r="AD27" s="3"/>
    </row>
    <row r="28" spans="1:30" ht="15" customHeight="1">
      <c r="A28" s="19" t="s">
        <v>20</v>
      </c>
      <c r="B28" s="12">
        <v>2770</v>
      </c>
      <c r="C28" s="12">
        <v>3958</v>
      </c>
      <c r="D28" s="12">
        <v>6103</v>
      </c>
      <c r="E28" s="12">
        <v>67910</v>
      </c>
      <c r="F28" s="12">
        <v>22978</v>
      </c>
      <c r="G28" s="12">
        <v>28559</v>
      </c>
      <c r="H28" s="12">
        <v>43799</v>
      </c>
      <c r="I28" s="12">
        <v>106819</v>
      </c>
      <c r="J28" s="13">
        <v>235816</v>
      </c>
      <c r="K28" s="13">
        <v>279051.4</v>
      </c>
      <c r="L28" s="13">
        <v>393655.2</v>
      </c>
      <c r="M28" s="13">
        <v>542064.49</v>
      </c>
      <c r="N28" s="13">
        <v>545019.3</v>
      </c>
      <c r="O28" s="13">
        <v>597058.2</v>
      </c>
      <c r="P28" s="13">
        <v>626438.13</v>
      </c>
      <c r="Q28" s="13">
        <v>819731.798</v>
      </c>
      <c r="R28" s="13">
        <v>1771272.805</v>
      </c>
      <c r="S28" s="13">
        <v>3551278.729</v>
      </c>
      <c r="T28" s="12">
        <v>5400284.005</v>
      </c>
      <c r="U28" s="12">
        <v>7804245.3440000005</v>
      </c>
      <c r="V28" s="12">
        <v>12585514.618999999</v>
      </c>
      <c r="W28" s="12">
        <v>14418009.2</v>
      </c>
      <c r="X28" s="14">
        <f>SUM(X29:X30)</f>
        <v>15231172.774999999</v>
      </c>
      <c r="Y28" s="14">
        <v>16267970.212</v>
      </c>
      <c r="Z28" s="14">
        <v>18062400.987</v>
      </c>
      <c r="AA28" s="14">
        <v>20582218.596</v>
      </c>
      <c r="AB28" s="3">
        <f>(AB29+AB30)</f>
        <v>24207919.6</v>
      </c>
      <c r="AC28" s="3">
        <f>(AC29+AC30)</f>
        <v>25463468.5</v>
      </c>
      <c r="AD28" s="3"/>
    </row>
    <row r="29" spans="1:30" ht="15" customHeight="1">
      <c r="A29" s="20" t="s">
        <v>32</v>
      </c>
      <c r="B29" s="12"/>
      <c r="C29" s="12"/>
      <c r="D29" s="12"/>
      <c r="E29" s="12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2"/>
      <c r="X29" s="14">
        <v>9511675.146</v>
      </c>
      <c r="Y29" s="14">
        <v>9909868.363</v>
      </c>
      <c r="Z29" s="14">
        <v>11042022.691</v>
      </c>
      <c r="AA29" s="14">
        <v>13157548.712</v>
      </c>
      <c r="AB29" s="15">
        <v>15336280</v>
      </c>
      <c r="AC29" s="3">
        <v>16109223</v>
      </c>
      <c r="AD29" s="3"/>
    </row>
    <row r="30" spans="1:30" ht="15" customHeight="1">
      <c r="A30" s="20" t="s">
        <v>33</v>
      </c>
      <c r="B30" s="12"/>
      <c r="C30" s="12"/>
      <c r="D30" s="12"/>
      <c r="E30" s="12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2"/>
      <c r="X30" s="14">
        <v>5719497.629</v>
      </c>
      <c r="Y30" s="14">
        <v>6358101.849</v>
      </c>
      <c r="Z30" s="14">
        <v>7020378.296</v>
      </c>
      <c r="AA30" s="14">
        <v>7424669.884</v>
      </c>
      <c r="AB30" s="15">
        <v>8871639.6</v>
      </c>
      <c r="AC30" s="3">
        <v>9354245.5</v>
      </c>
      <c r="AD30" s="3"/>
    </row>
    <row r="31" spans="1:30" ht="15" customHeight="1">
      <c r="A31" s="19" t="s">
        <v>16</v>
      </c>
      <c r="B31" s="12">
        <v>314</v>
      </c>
      <c r="C31" s="12">
        <v>846</v>
      </c>
      <c r="D31" s="12">
        <v>734</v>
      </c>
      <c r="E31" s="12">
        <v>2429</v>
      </c>
      <c r="F31" s="12">
        <v>2585</v>
      </c>
      <c r="G31" s="12">
        <v>9258</v>
      </c>
      <c r="H31" s="12">
        <v>5736</v>
      </c>
      <c r="I31" s="12">
        <v>14231</v>
      </c>
      <c r="J31" s="13">
        <v>23383</v>
      </c>
      <c r="K31" s="13">
        <v>111009.4</v>
      </c>
      <c r="L31" s="13">
        <v>80296.3</v>
      </c>
      <c r="M31" s="13">
        <v>183490.49</v>
      </c>
      <c r="N31" s="13">
        <v>448675.3</v>
      </c>
      <c r="O31" s="13">
        <v>152315.4</v>
      </c>
      <c r="P31" s="13">
        <v>63645.777</v>
      </c>
      <c r="Q31" s="13">
        <v>730073.035</v>
      </c>
      <c r="R31" s="13">
        <v>789996.634</v>
      </c>
      <c r="S31" s="13">
        <v>469954.326</v>
      </c>
      <c r="T31" s="13">
        <v>389892.319</v>
      </c>
      <c r="U31" s="13">
        <v>481352.859</v>
      </c>
      <c r="V31" s="13">
        <v>524359.739</v>
      </c>
      <c r="W31" s="13">
        <v>593426.213</v>
      </c>
      <c r="X31" s="14">
        <v>579335.224</v>
      </c>
      <c r="Y31" s="14">
        <v>683289.578</v>
      </c>
      <c r="Z31" s="14">
        <v>756344.163</v>
      </c>
      <c r="AA31" s="14">
        <v>662514.572</v>
      </c>
      <c r="AB31" s="15">
        <v>823422.1</v>
      </c>
      <c r="AC31" s="3">
        <v>883596.5</v>
      </c>
      <c r="AD31" s="3"/>
    </row>
    <row r="32" spans="1:30" ht="15" customHeight="1">
      <c r="A32" s="19" t="s">
        <v>15</v>
      </c>
      <c r="B32" s="12">
        <v>1650</v>
      </c>
      <c r="C32" s="12"/>
      <c r="D32" s="12">
        <v>15</v>
      </c>
      <c r="E32" s="12">
        <v>14507</v>
      </c>
      <c r="F32" s="12">
        <v>15589</v>
      </c>
      <c r="G32" s="12">
        <v>178</v>
      </c>
      <c r="H32" s="12">
        <v>3377</v>
      </c>
      <c r="I32" s="12">
        <v>28257</v>
      </c>
      <c r="J32" s="13">
        <v>18294</v>
      </c>
      <c r="K32" s="13">
        <v>62831.49</v>
      </c>
      <c r="L32" s="13">
        <v>103992.3</v>
      </c>
      <c r="M32" s="13">
        <v>61010.49</v>
      </c>
      <c r="N32" s="13">
        <v>2469.3</v>
      </c>
      <c r="O32" s="13">
        <v>78508.2</v>
      </c>
      <c r="P32" s="13">
        <v>81622.846</v>
      </c>
      <c r="Q32" s="13">
        <v>238794.425</v>
      </c>
      <c r="R32" s="13">
        <v>445335.598</v>
      </c>
      <c r="S32" s="13">
        <v>491592.555</v>
      </c>
      <c r="T32" s="13">
        <v>675126.727</v>
      </c>
      <c r="U32" s="13">
        <v>73488.927</v>
      </c>
      <c r="V32" s="13">
        <v>177931.455</v>
      </c>
      <c r="W32" s="13">
        <v>228029.539</v>
      </c>
      <c r="X32" s="14">
        <v>285152.787</v>
      </c>
      <c r="Y32" s="14">
        <v>423327.224</v>
      </c>
      <c r="Z32" s="14">
        <v>1061212.477</v>
      </c>
      <c r="AA32" s="14">
        <v>2611719.4</v>
      </c>
      <c r="AB32" s="15">
        <v>4299751.4</v>
      </c>
      <c r="AC32" s="3">
        <v>3178124.5</v>
      </c>
      <c r="AD32" s="3"/>
    </row>
    <row r="33" spans="1:30" ht="15" customHeight="1">
      <c r="A33" s="19" t="s">
        <v>12</v>
      </c>
      <c r="B33" s="12">
        <v>7222</v>
      </c>
      <c r="C33" s="12">
        <v>10225</v>
      </c>
      <c r="D33" s="12">
        <v>26911</v>
      </c>
      <c r="E33" s="12">
        <v>4</v>
      </c>
      <c r="F33" s="12">
        <v>57930</v>
      </c>
      <c r="G33" s="12">
        <v>94063</v>
      </c>
      <c r="H33" s="12">
        <v>159085</v>
      </c>
      <c r="I33" s="12">
        <v>344436</v>
      </c>
      <c r="J33" s="13">
        <v>743891</v>
      </c>
      <c r="K33" s="13">
        <v>989340.49</v>
      </c>
      <c r="L33" s="13">
        <v>1469826.3</v>
      </c>
      <c r="M33" s="12"/>
      <c r="N33" s="13">
        <v>4371863.3</v>
      </c>
      <c r="O33" s="13">
        <v>5272539.2</v>
      </c>
      <c r="P33" s="13">
        <v>6721525.629</v>
      </c>
      <c r="Q33" s="13">
        <v>7035812.26</v>
      </c>
      <c r="R33" s="12"/>
      <c r="S33" s="12"/>
      <c r="T33" s="12"/>
      <c r="U33" s="13">
        <v>675035.552</v>
      </c>
      <c r="V33" s="13">
        <v>771086.51</v>
      </c>
      <c r="W33" s="13">
        <v>1111778.344</v>
      </c>
      <c r="X33" s="14">
        <v>1418271.712</v>
      </c>
      <c r="Y33" s="14">
        <v>1418271.712</v>
      </c>
      <c r="Z33" s="14">
        <v>648698.722</v>
      </c>
      <c r="AA33" s="14">
        <v>356493.119</v>
      </c>
      <c r="AB33" s="15">
        <v>467591.1</v>
      </c>
      <c r="AC33" s="3">
        <v>1715989.7</v>
      </c>
      <c r="AD33" s="3"/>
    </row>
    <row r="34" spans="1:30" ht="15" customHeight="1">
      <c r="A34" s="19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14"/>
      <c r="Z34" s="14"/>
      <c r="AA34" s="14"/>
      <c r="AB34" s="3"/>
      <c r="AC34" s="3"/>
      <c r="AD34" s="3"/>
    </row>
    <row r="35" spans="1:85" ht="15" customHeight="1">
      <c r="A35" s="19" t="s">
        <v>25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3">
        <v>27961.011</v>
      </c>
      <c r="V35" s="13">
        <v>28849.447</v>
      </c>
      <c r="W35" s="13">
        <v>27291.587</v>
      </c>
      <c r="X35" s="14">
        <v>26602.968</v>
      </c>
      <c r="Y35" s="14">
        <v>102802.646</v>
      </c>
      <c r="Z35" s="14">
        <v>125759.101</v>
      </c>
      <c r="AA35" s="14"/>
      <c r="AB35" s="3"/>
      <c r="AC35" s="3">
        <v>550.6</v>
      </c>
      <c r="AD35" s="1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2:85" s="22" customFormat="1" ht="1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AC36" s="24"/>
      <c r="AD36" s="1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23" s="2" customFormat="1" ht="15" customHeight="1">
      <c r="A37" s="25" t="s">
        <v>41</v>
      </c>
      <c r="N37" s="26"/>
      <c r="O37" s="26"/>
      <c r="P37" s="26"/>
      <c r="Q37" s="26"/>
      <c r="R37" s="26"/>
      <c r="S37" s="26"/>
      <c r="T37" s="26"/>
      <c r="U37" s="26"/>
      <c r="V37" s="1"/>
      <c r="W37" s="1"/>
    </row>
    <row r="38" spans="1:23" s="2" customFormat="1" ht="15" customHeight="1">
      <c r="A38" s="25" t="s">
        <v>42</v>
      </c>
      <c r="N38" s="26"/>
      <c r="O38" s="26"/>
      <c r="P38" s="26"/>
      <c r="Q38" s="26"/>
      <c r="R38" s="26"/>
      <c r="S38" s="26"/>
      <c r="T38" s="26"/>
      <c r="U38" s="26"/>
      <c r="V38" s="1"/>
      <c r="W38" s="1"/>
    </row>
    <row r="39" spans="1:256" ht="15" customHeight="1">
      <c r="A39" s="25" t="s">
        <v>35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ht="15" customHeight="1">
      <c r="A40" s="28" t="s">
        <v>43</v>
      </c>
    </row>
    <row r="41" ht="15" customHeight="1"/>
    <row r="42" ht="15" customHeight="1"/>
    <row r="43" ht="15" customHeight="1"/>
    <row r="44" spans="1:29" ht="15" customHeight="1">
      <c r="A44" s="52" t="s">
        <v>39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1:29" ht="15" customHeight="1">
      <c r="A45" s="53" t="s">
        <v>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9" ht="15" customHeight="1">
      <c r="A47" s="29" t="s">
        <v>1</v>
      </c>
      <c r="B47" s="5">
        <v>1980</v>
      </c>
      <c r="C47" s="5">
        <v>1981</v>
      </c>
      <c r="D47" s="5">
        <v>1982</v>
      </c>
      <c r="E47" s="5">
        <v>1983</v>
      </c>
      <c r="F47" s="5">
        <v>1984</v>
      </c>
      <c r="G47" s="5">
        <v>1985</v>
      </c>
      <c r="H47" s="5">
        <v>1986</v>
      </c>
      <c r="I47" s="5">
        <v>1987</v>
      </c>
      <c r="J47" s="5">
        <v>1988</v>
      </c>
      <c r="K47" s="5">
        <v>1989</v>
      </c>
      <c r="L47" s="5">
        <v>1990</v>
      </c>
      <c r="M47" s="5">
        <v>1991</v>
      </c>
      <c r="N47" s="5">
        <v>1992</v>
      </c>
      <c r="O47" s="5">
        <v>1993</v>
      </c>
      <c r="P47" s="5">
        <v>1994</v>
      </c>
      <c r="Q47" s="5">
        <v>1995</v>
      </c>
      <c r="R47" s="5">
        <v>1996</v>
      </c>
      <c r="S47" s="5">
        <v>1997</v>
      </c>
      <c r="T47" s="6">
        <v>1998</v>
      </c>
      <c r="U47" s="5">
        <v>1999</v>
      </c>
      <c r="V47" s="6">
        <v>2000</v>
      </c>
      <c r="W47" s="5">
        <v>2001</v>
      </c>
      <c r="X47" s="6">
        <v>2002</v>
      </c>
      <c r="Y47" s="6">
        <v>2003</v>
      </c>
      <c r="Z47" s="6">
        <v>2004</v>
      </c>
      <c r="AA47" s="6">
        <v>2005</v>
      </c>
      <c r="AB47" s="5">
        <v>2006</v>
      </c>
      <c r="AC47" s="5">
        <v>2007</v>
      </c>
    </row>
    <row r="48" spans="1:22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9" s="31" customFormat="1" ht="15" customHeight="1">
      <c r="A49" s="8" t="s">
        <v>21</v>
      </c>
      <c r="B49" s="30">
        <f>SUM(B50:B60)</f>
        <v>100</v>
      </c>
      <c r="C49" s="30">
        <f aca="true" t="shared" si="4" ref="C49:AC49">SUM(C50:C60)</f>
        <v>100</v>
      </c>
      <c r="D49" s="30">
        <f t="shared" si="4"/>
        <v>100</v>
      </c>
      <c r="E49" s="30">
        <f t="shared" si="4"/>
        <v>100</v>
      </c>
      <c r="F49" s="30">
        <f t="shared" si="4"/>
        <v>100</v>
      </c>
      <c r="G49" s="30">
        <f t="shared" si="4"/>
        <v>100</v>
      </c>
      <c r="H49" s="30">
        <f t="shared" si="4"/>
        <v>100</v>
      </c>
      <c r="I49" s="30">
        <f t="shared" si="4"/>
        <v>100</v>
      </c>
      <c r="J49" s="30">
        <f t="shared" si="4"/>
        <v>100</v>
      </c>
      <c r="K49" s="30">
        <f t="shared" si="4"/>
        <v>100</v>
      </c>
      <c r="L49" s="30">
        <f t="shared" si="4"/>
        <v>99.99999999999999</v>
      </c>
      <c r="M49" s="30">
        <f t="shared" si="4"/>
        <v>100.00000000000001</v>
      </c>
      <c r="N49" s="30">
        <f t="shared" si="4"/>
        <v>100</v>
      </c>
      <c r="O49" s="30">
        <f t="shared" si="4"/>
        <v>100</v>
      </c>
      <c r="P49" s="30">
        <f t="shared" si="4"/>
        <v>99.99999999999999</v>
      </c>
      <c r="Q49" s="30">
        <f t="shared" si="4"/>
        <v>99.99999999999999</v>
      </c>
      <c r="R49" s="30">
        <f t="shared" si="4"/>
        <v>100</v>
      </c>
      <c r="S49" s="30">
        <f t="shared" si="4"/>
        <v>100</v>
      </c>
      <c r="T49" s="30">
        <f t="shared" si="4"/>
        <v>99.99999999999999</v>
      </c>
      <c r="U49" s="30">
        <f t="shared" si="4"/>
        <v>100.00000000000003</v>
      </c>
      <c r="V49" s="30">
        <f t="shared" si="4"/>
        <v>100.00000000000001</v>
      </c>
      <c r="W49" s="30">
        <f t="shared" si="4"/>
        <v>100.00000000000001</v>
      </c>
      <c r="X49" s="30">
        <f t="shared" si="4"/>
        <v>100</v>
      </c>
      <c r="Y49" s="30">
        <f t="shared" si="4"/>
        <v>99.99999999999999</v>
      </c>
      <c r="Z49" s="30">
        <f t="shared" si="4"/>
        <v>99.99999999999999</v>
      </c>
      <c r="AA49" s="30">
        <f t="shared" si="4"/>
        <v>100</v>
      </c>
      <c r="AB49" s="30">
        <f t="shared" si="4"/>
        <v>100</v>
      </c>
      <c r="AC49" s="30">
        <f t="shared" si="4"/>
        <v>99.99999999999999</v>
      </c>
    </row>
    <row r="50" spans="1:29" ht="15" customHeight="1">
      <c r="A50" s="19" t="s">
        <v>6</v>
      </c>
      <c r="B50" s="32">
        <f aca="true" t="shared" si="5" ref="B50:AC59">B8/B$7*100</f>
        <v>10.29342723004695</v>
      </c>
      <c r="C50" s="32">
        <f t="shared" si="5"/>
        <v>5.317596029528298</v>
      </c>
      <c r="D50" s="32">
        <f t="shared" si="5"/>
        <v>5.232189338758012</v>
      </c>
      <c r="E50" s="32">
        <f t="shared" si="5"/>
        <v>3.675647585545251</v>
      </c>
      <c r="F50" s="32">
        <f t="shared" si="5"/>
        <v>2.5761604390009336</v>
      </c>
      <c r="G50" s="32">
        <f t="shared" si="5"/>
        <v>2.5514791503913448</v>
      </c>
      <c r="H50" s="32">
        <f t="shared" si="5"/>
        <v>3.054755043227666</v>
      </c>
      <c r="I50" s="32">
        <f t="shared" si="5"/>
        <v>2.7554193174261767</v>
      </c>
      <c r="J50" s="32">
        <f t="shared" si="5"/>
        <v>2.7304960279958808</v>
      </c>
      <c r="K50" s="32">
        <f t="shared" si="5"/>
        <v>3.5873698748221723</v>
      </c>
      <c r="L50" s="32">
        <f t="shared" si="5"/>
        <v>3.9653032467061573</v>
      </c>
      <c r="M50" s="32">
        <f t="shared" si="5"/>
        <v>9.062689892744826</v>
      </c>
      <c r="N50" s="32">
        <f t="shared" si="5"/>
        <v>3.503548571735172</v>
      </c>
      <c r="O50" s="32">
        <f t="shared" si="5"/>
        <v>3.347580367901193</v>
      </c>
      <c r="P50" s="32">
        <f t="shared" si="5"/>
        <v>2.8899485660549153</v>
      </c>
      <c r="Q50" s="32">
        <f t="shared" si="5"/>
        <v>2.709210440070106</v>
      </c>
      <c r="R50" s="32">
        <f t="shared" si="5"/>
        <v>6.060260112488111</v>
      </c>
      <c r="S50" s="32">
        <f t="shared" si="5"/>
        <v>4.361582259355092</v>
      </c>
      <c r="T50" s="32">
        <f t="shared" si="5"/>
        <v>4.0777074203354395</v>
      </c>
      <c r="U50" s="32">
        <f t="shared" si="5"/>
        <v>4.201258507216186</v>
      </c>
      <c r="V50" s="32">
        <f t="shared" si="5"/>
        <v>3.999101347675708</v>
      </c>
      <c r="W50" s="32">
        <f t="shared" si="5"/>
        <v>3.8031576566693466</v>
      </c>
      <c r="X50" s="32">
        <f t="shared" si="5"/>
        <v>3.812746186951958</v>
      </c>
      <c r="Y50" s="32">
        <f t="shared" si="5"/>
        <v>3.661598937359763</v>
      </c>
      <c r="Z50" s="32">
        <f t="shared" si="5"/>
        <v>3.593230481326062</v>
      </c>
      <c r="AA50" s="32">
        <f t="shared" si="5"/>
        <v>3.4020539877452385</v>
      </c>
      <c r="AB50" s="32">
        <f t="shared" si="5"/>
        <v>3.248521441353362</v>
      </c>
      <c r="AC50" s="32">
        <f t="shared" si="5"/>
        <v>3.40522619758571</v>
      </c>
    </row>
    <row r="51" spans="1:29" ht="15" customHeight="1">
      <c r="A51" s="19" t="s">
        <v>7</v>
      </c>
      <c r="B51" s="32">
        <f t="shared" si="5"/>
        <v>2.4823943661971835</v>
      </c>
      <c r="C51" s="32">
        <f t="shared" si="5"/>
        <v>1.4055136172164993</v>
      </c>
      <c r="D51" s="32">
        <f t="shared" si="5"/>
        <v>1.224927269943347</v>
      </c>
      <c r="E51" s="32">
        <f t="shared" si="5"/>
        <v>0.6106092101055325</v>
      </c>
      <c r="F51" s="32">
        <f t="shared" si="5"/>
        <v>1.3846066811868867</v>
      </c>
      <c r="G51" s="32">
        <f t="shared" si="5"/>
        <v>0.8529497024993982</v>
      </c>
      <c r="H51" s="32">
        <f t="shared" si="5"/>
        <v>2.7467070450512057</v>
      </c>
      <c r="I51" s="32">
        <f t="shared" si="5"/>
        <v>1.5396263439297548</v>
      </c>
      <c r="J51" s="32">
        <f t="shared" si="5"/>
        <v>1.3961908964080338</v>
      </c>
      <c r="K51" s="32">
        <f t="shared" si="5"/>
        <v>1.587277333443759</v>
      </c>
      <c r="L51" s="32">
        <f t="shared" si="5"/>
        <v>1.5242556877374192</v>
      </c>
      <c r="M51" s="32">
        <f t="shared" si="5"/>
        <v>3.1560811777108335</v>
      </c>
      <c r="N51" s="32">
        <f t="shared" si="5"/>
        <v>1.6583263494426619</v>
      </c>
      <c r="O51" s="32">
        <f t="shared" si="5"/>
        <v>2.2867842409280836</v>
      </c>
      <c r="P51" s="32">
        <f t="shared" si="5"/>
        <v>1.4269961998240095</v>
      </c>
      <c r="Q51" s="32">
        <f t="shared" si="5"/>
        <v>1.3078201899051471</v>
      </c>
      <c r="R51" s="32">
        <f t="shared" si="5"/>
        <v>3.3504637463038422</v>
      </c>
      <c r="S51" s="32">
        <f t="shared" si="5"/>
        <v>2.2999555767775073</v>
      </c>
      <c r="T51" s="32">
        <f t="shared" si="5"/>
        <v>1.994018870928468</v>
      </c>
      <c r="U51" s="32">
        <f t="shared" si="5"/>
        <v>1.8182522141437594</v>
      </c>
      <c r="V51" s="32">
        <f t="shared" si="5"/>
        <v>1.8504408541259738</v>
      </c>
      <c r="W51" s="32">
        <f t="shared" si="5"/>
        <v>1.985892870047047</v>
      </c>
      <c r="X51" s="32">
        <f t="shared" si="5"/>
        <v>3.114724894841841</v>
      </c>
      <c r="Y51" s="32">
        <f t="shared" si="5"/>
        <v>2.0765181290178054</v>
      </c>
      <c r="Z51" s="32">
        <f t="shared" si="5"/>
        <v>2.1834035613071134</v>
      </c>
      <c r="AA51" s="32">
        <f t="shared" si="5"/>
        <v>2.091413960462669</v>
      </c>
      <c r="AB51" s="32">
        <f t="shared" si="5"/>
        <v>2.0441796906610943</v>
      </c>
      <c r="AC51" s="32">
        <f t="shared" si="5"/>
        <v>2.069366874413068</v>
      </c>
    </row>
    <row r="52" spans="1:29" ht="15" customHeight="1">
      <c r="A52" s="19" t="s">
        <v>8</v>
      </c>
      <c r="B52" s="32">
        <f t="shared" si="5"/>
        <v>1.4084507042253522</v>
      </c>
      <c r="C52" s="32">
        <f t="shared" si="5"/>
        <v>2.1478917295741753</v>
      </c>
      <c r="D52" s="32">
        <f t="shared" si="5"/>
        <v>1.1921167180698644</v>
      </c>
      <c r="E52" s="32">
        <f t="shared" si="5"/>
        <v>5.277622321714103</v>
      </c>
      <c r="F52" s="32">
        <f t="shared" si="5"/>
        <v>7.109014793652589</v>
      </c>
      <c r="G52" s="32">
        <f t="shared" si="5"/>
        <v>3.4476659345842604</v>
      </c>
      <c r="H52" s="32">
        <f t="shared" si="5"/>
        <v>1.3845878311271755</v>
      </c>
      <c r="I52" s="32">
        <f t="shared" si="5"/>
        <v>4.31120897319017</v>
      </c>
      <c r="J52" s="32">
        <f t="shared" si="5"/>
        <v>3.624836988849816</v>
      </c>
      <c r="K52" s="32">
        <f t="shared" si="5"/>
        <v>2.5675458741541926</v>
      </c>
      <c r="L52" s="32">
        <f t="shared" si="5"/>
        <v>2.9445290331146876</v>
      </c>
      <c r="M52" s="32">
        <f t="shared" si="5"/>
        <v>3.7201895458010963</v>
      </c>
      <c r="N52" s="32">
        <f t="shared" si="5"/>
        <v>2.171184404790501</v>
      </c>
      <c r="O52" s="32">
        <f t="shared" si="5"/>
        <v>0.5319401339389348</v>
      </c>
      <c r="P52" s="32">
        <f t="shared" si="5"/>
        <v>0.5786143313989112</v>
      </c>
      <c r="Q52" s="32">
        <f t="shared" si="5"/>
        <v>1.6322507003192506</v>
      </c>
      <c r="R52" s="32">
        <f t="shared" si="5"/>
        <v>2.469048435275845</v>
      </c>
      <c r="S52" s="32">
        <f t="shared" si="5"/>
        <v>2.4438799618449405</v>
      </c>
      <c r="T52" s="32">
        <f t="shared" si="5"/>
        <v>2.5044094881543058</v>
      </c>
      <c r="U52" s="32">
        <f t="shared" si="5"/>
        <v>2.584520302488826</v>
      </c>
      <c r="V52" s="32">
        <f t="shared" si="5"/>
        <v>1.2588742725747082</v>
      </c>
      <c r="W52" s="32">
        <f t="shared" si="5"/>
        <v>1.0477588756255392</v>
      </c>
      <c r="X52" s="32">
        <f t="shared" si="5"/>
        <v>0.645395411076594</v>
      </c>
      <c r="Y52" s="32">
        <f t="shared" si="5"/>
        <v>0.5990514112930055</v>
      </c>
      <c r="Z52" s="32">
        <f t="shared" si="5"/>
        <v>0.5378240726108462</v>
      </c>
      <c r="AA52" s="32">
        <f t="shared" si="5"/>
        <v>0.7335708581577126</v>
      </c>
      <c r="AB52" s="32">
        <f t="shared" si="5"/>
        <v>0.7820414103112261</v>
      </c>
      <c r="AC52" s="32">
        <f t="shared" si="5"/>
        <v>0.792093772828802</v>
      </c>
    </row>
    <row r="53" spans="1:29" ht="15" customHeight="1">
      <c r="A53" s="19" t="s">
        <v>9</v>
      </c>
      <c r="B53" s="32">
        <f t="shared" si="5"/>
        <v>2.3767605633802815</v>
      </c>
      <c r="C53" s="32">
        <f t="shared" si="5"/>
        <v>1.9518705426033283</v>
      </c>
      <c r="D53" s="32">
        <f t="shared" si="5"/>
        <v>6.153072161340421</v>
      </c>
      <c r="E53" s="32">
        <f t="shared" si="5"/>
        <v>0.7635113527342501</v>
      </c>
      <c r="F53" s="32">
        <f t="shared" si="5"/>
        <v>1.3775351455322038</v>
      </c>
      <c r="G53" s="32">
        <f t="shared" si="5"/>
        <v>1.8641078175591685</v>
      </c>
      <c r="H53" s="32">
        <f t="shared" si="5"/>
        <v>3.732721144922581</v>
      </c>
      <c r="I53" s="32">
        <f t="shared" si="5"/>
        <v>2.885860079597222</v>
      </c>
      <c r="J53" s="32">
        <f t="shared" si="5"/>
        <v>1.8883692057951373</v>
      </c>
      <c r="K53" s="32">
        <f t="shared" si="5"/>
        <v>3.0639499511979067</v>
      </c>
      <c r="L53" s="32">
        <f t="shared" si="5"/>
        <v>3.4230610489075683</v>
      </c>
      <c r="M53" s="32">
        <f t="shared" si="5"/>
        <v>5.840501739338146</v>
      </c>
      <c r="N53" s="32">
        <f t="shared" si="5"/>
        <v>3.0500102163302905</v>
      </c>
      <c r="O53" s="32">
        <f t="shared" si="5"/>
        <v>3.681722151772772</v>
      </c>
      <c r="P53" s="32">
        <f t="shared" si="5"/>
        <v>2.1818860756671543</v>
      </c>
      <c r="Q53" s="32">
        <f t="shared" si="5"/>
        <v>1.3907795029875993</v>
      </c>
      <c r="R53" s="32">
        <f t="shared" si="5"/>
        <v>2.8208501795255487</v>
      </c>
      <c r="S53" s="32">
        <f t="shared" si="5"/>
        <v>1.2920622315932762</v>
      </c>
      <c r="T53" s="32">
        <f t="shared" si="5"/>
        <v>1.0838825592833596</v>
      </c>
      <c r="U53" s="32">
        <f t="shared" si="5"/>
        <v>1.3868429224321335</v>
      </c>
      <c r="V53" s="32">
        <f t="shared" si="5"/>
        <v>1.3806872338959024</v>
      </c>
      <c r="W53" s="32">
        <f t="shared" si="5"/>
        <v>1.1378418541903208</v>
      </c>
      <c r="X53" s="32">
        <f t="shared" si="5"/>
        <v>0.8167700369768875</v>
      </c>
      <c r="Y53" s="32">
        <f t="shared" si="5"/>
        <v>1.0042349029001039</v>
      </c>
      <c r="Z53" s="32">
        <f t="shared" si="5"/>
        <v>1.8290509868042926</v>
      </c>
      <c r="AA53" s="32">
        <f t="shared" si="5"/>
        <v>0.9270519091314534</v>
      </c>
      <c r="AB53" s="32">
        <f t="shared" si="5"/>
        <v>1.0062442296704952</v>
      </c>
      <c r="AC53" s="32">
        <f t="shared" si="5"/>
        <v>1.0302385127427565</v>
      </c>
    </row>
    <row r="54" spans="1:29" ht="15" customHeight="1">
      <c r="A54" s="19" t="s">
        <v>10</v>
      </c>
      <c r="B54" s="32">
        <f t="shared" si="5"/>
        <v>0</v>
      </c>
      <c r="C54" s="32">
        <f t="shared" si="5"/>
        <v>0</v>
      </c>
      <c r="D54" s="32">
        <f t="shared" si="5"/>
        <v>0</v>
      </c>
      <c r="E54" s="32">
        <f t="shared" si="5"/>
        <v>0</v>
      </c>
      <c r="F54" s="32">
        <f t="shared" si="5"/>
        <v>0</v>
      </c>
      <c r="G54" s="32">
        <f t="shared" si="5"/>
        <v>0</v>
      </c>
      <c r="H54" s="32">
        <f t="shared" si="5"/>
        <v>0</v>
      </c>
      <c r="I54" s="32">
        <f t="shared" si="5"/>
        <v>0</v>
      </c>
      <c r="J54" s="32">
        <f t="shared" si="5"/>
        <v>0</v>
      </c>
      <c r="K54" s="32">
        <f t="shared" si="5"/>
        <v>0</v>
      </c>
      <c r="L54" s="32">
        <f t="shared" si="5"/>
        <v>0</v>
      </c>
      <c r="M54" s="32">
        <f t="shared" si="5"/>
        <v>0</v>
      </c>
      <c r="N54" s="32">
        <f t="shared" si="5"/>
        <v>0</v>
      </c>
      <c r="O54" s="32">
        <f t="shared" si="5"/>
        <v>0</v>
      </c>
      <c r="P54" s="32">
        <f t="shared" si="5"/>
        <v>0</v>
      </c>
      <c r="Q54" s="32">
        <f t="shared" si="5"/>
        <v>0</v>
      </c>
      <c r="R54" s="32">
        <f t="shared" si="5"/>
        <v>0.028329755080701714</v>
      </c>
      <c r="S54" s="32">
        <f t="shared" si="5"/>
        <v>0.030498549147145095</v>
      </c>
      <c r="T54" s="32">
        <f t="shared" si="5"/>
        <v>0</v>
      </c>
      <c r="U54" s="32">
        <f t="shared" si="5"/>
        <v>0</v>
      </c>
      <c r="V54" s="32">
        <f t="shared" si="5"/>
        <v>0</v>
      </c>
      <c r="W54" s="32">
        <f t="shared" si="5"/>
        <v>0</v>
      </c>
      <c r="X54" s="32">
        <f t="shared" si="5"/>
        <v>0</v>
      </c>
      <c r="Y54" s="32">
        <f t="shared" si="5"/>
        <v>0</v>
      </c>
      <c r="Z54" s="32">
        <f t="shared" si="5"/>
        <v>0</v>
      </c>
      <c r="AA54" s="32">
        <f t="shared" si="5"/>
        <v>0</v>
      </c>
      <c r="AB54" s="32">
        <f t="shared" si="5"/>
        <v>0</v>
      </c>
      <c r="AC54" s="32">
        <f t="shared" si="5"/>
        <v>0</v>
      </c>
    </row>
    <row r="55" spans="1:29" ht="15" customHeight="1">
      <c r="A55" s="33" t="s">
        <v>2</v>
      </c>
      <c r="B55" s="32">
        <f t="shared" si="5"/>
        <v>37.89906103286385</v>
      </c>
      <c r="C55" s="32">
        <f t="shared" si="5"/>
        <v>40.77657755348876</v>
      </c>
      <c r="D55" s="32">
        <f t="shared" si="5"/>
        <v>26.913402016755256</v>
      </c>
      <c r="E55" s="32">
        <f t="shared" si="5"/>
        <v>30.2696274384394</v>
      </c>
      <c r="F55" s="32">
        <f t="shared" si="5"/>
        <v>36.72743472972591</v>
      </c>
      <c r="G55" s="32">
        <f t="shared" si="5"/>
        <v>34.01677402237519</v>
      </c>
      <c r="H55" s="32">
        <f t="shared" si="5"/>
        <v>39.35231768670933</v>
      </c>
      <c r="I55" s="32">
        <f t="shared" si="5"/>
        <v>38.978251838576725</v>
      </c>
      <c r="J55" s="32">
        <f t="shared" si="5"/>
        <v>39.64336352608526</v>
      </c>
      <c r="K55" s="32">
        <f t="shared" si="5"/>
        <v>39.33921166200699</v>
      </c>
      <c r="L55" s="32">
        <f t="shared" si="5"/>
        <v>36.44042604194953</v>
      </c>
      <c r="M55" s="32">
        <f t="shared" si="5"/>
        <v>71.34930025155106</v>
      </c>
      <c r="N55" s="32">
        <f t="shared" si="5"/>
        <v>26.549122606142433</v>
      </c>
      <c r="O55" s="32">
        <f t="shared" si="5"/>
        <v>25.587824949503617</v>
      </c>
      <c r="P55" s="32">
        <f t="shared" si="5"/>
        <v>22.072890770049153</v>
      </c>
      <c r="Q55" s="32">
        <f t="shared" si="5"/>
        <v>25.767859669327386</v>
      </c>
      <c r="R55" s="32">
        <f t="shared" si="5"/>
        <v>64.95366568057369</v>
      </c>
      <c r="S55" s="32">
        <f t="shared" si="5"/>
        <v>51.234505095740325</v>
      </c>
      <c r="T55" s="32">
        <f t="shared" si="5"/>
        <v>44.31966440360392</v>
      </c>
      <c r="U55" s="32">
        <f t="shared" si="5"/>
        <v>43.94874908308165</v>
      </c>
      <c r="V55" s="32">
        <f t="shared" si="5"/>
        <v>42.35217928746036</v>
      </c>
      <c r="W55" s="32">
        <f t="shared" si="5"/>
        <v>40.51424807409507</v>
      </c>
      <c r="X55" s="32">
        <f t="shared" si="5"/>
        <v>41.11924275050017</v>
      </c>
      <c r="Y55" s="32">
        <f t="shared" si="5"/>
        <v>38.0318618012425</v>
      </c>
      <c r="Z55" s="32">
        <f t="shared" si="5"/>
        <v>38.90340207793726</v>
      </c>
      <c r="AA55" s="32">
        <f t="shared" si="5"/>
        <v>38.809136649290906</v>
      </c>
      <c r="AB55" s="32">
        <f t="shared" si="5"/>
        <v>41.02721779303288</v>
      </c>
      <c r="AC55" s="32">
        <f t="shared" si="5"/>
        <v>39.43342121392155</v>
      </c>
    </row>
    <row r="56" spans="1:29" ht="15" customHeight="1">
      <c r="A56" s="19" t="s">
        <v>11</v>
      </c>
      <c r="B56" s="32">
        <f t="shared" si="5"/>
        <v>0</v>
      </c>
      <c r="C56" s="32">
        <f t="shared" si="5"/>
        <v>13.562997872961589</v>
      </c>
      <c r="D56" s="32">
        <f t="shared" si="5"/>
        <v>0</v>
      </c>
      <c r="E56" s="32">
        <f t="shared" si="5"/>
        <v>0</v>
      </c>
      <c r="F56" s="32">
        <f t="shared" si="5"/>
        <v>0</v>
      </c>
      <c r="G56" s="32">
        <f t="shared" si="5"/>
        <v>0</v>
      </c>
      <c r="H56" s="32">
        <f t="shared" si="5"/>
        <v>0</v>
      </c>
      <c r="I56" s="32">
        <f t="shared" si="5"/>
        <v>0</v>
      </c>
      <c r="J56" s="32">
        <f t="shared" si="5"/>
        <v>0</v>
      </c>
      <c r="K56" s="32">
        <f t="shared" si="5"/>
        <v>0</v>
      </c>
      <c r="L56" s="32">
        <f t="shared" si="5"/>
        <v>0</v>
      </c>
      <c r="M56" s="32">
        <f t="shared" si="5"/>
        <v>0</v>
      </c>
      <c r="N56" s="32">
        <f t="shared" si="5"/>
        <v>0</v>
      </c>
      <c r="O56" s="32">
        <f t="shared" si="5"/>
        <v>0</v>
      </c>
      <c r="P56" s="32">
        <f t="shared" si="5"/>
        <v>3.773040284301704</v>
      </c>
      <c r="Q56" s="32">
        <f t="shared" si="5"/>
        <v>1.0395723872074676</v>
      </c>
      <c r="R56" s="32">
        <f t="shared" si="5"/>
        <v>11.382091029628315</v>
      </c>
      <c r="S56" s="32">
        <f t="shared" si="5"/>
        <v>0.08556902849342396</v>
      </c>
      <c r="T56" s="32">
        <f t="shared" si="5"/>
        <v>0</v>
      </c>
      <c r="U56" s="32">
        <f t="shared" si="5"/>
        <v>1.024537359058497</v>
      </c>
      <c r="V56" s="32">
        <f t="shared" si="5"/>
        <v>0</v>
      </c>
      <c r="W56" s="32">
        <f t="shared" si="5"/>
        <v>1.5011070339419765</v>
      </c>
      <c r="X56" s="32">
        <f t="shared" si="5"/>
        <v>0</v>
      </c>
      <c r="Y56" s="32">
        <f t="shared" si="5"/>
        <v>0.4340861328332312</v>
      </c>
      <c r="Z56" s="32">
        <f t="shared" si="5"/>
        <v>0.41394940441470934</v>
      </c>
      <c r="AA56" s="32">
        <f t="shared" si="5"/>
        <v>3.266696043621762</v>
      </c>
      <c r="AB56" s="32">
        <f t="shared" si="5"/>
        <v>1.5602231383406107</v>
      </c>
      <c r="AC56" s="32">
        <f t="shared" si="5"/>
        <v>0.4673632422852938</v>
      </c>
    </row>
    <row r="57" spans="1:29" ht="15" customHeight="1">
      <c r="A57" s="19" t="s">
        <v>12</v>
      </c>
      <c r="B57" s="32">
        <f t="shared" si="5"/>
        <v>0</v>
      </c>
      <c r="C57" s="32">
        <f t="shared" si="5"/>
        <v>2.802685907327856</v>
      </c>
      <c r="D57" s="32">
        <f t="shared" si="5"/>
        <v>59.28429249513311</v>
      </c>
      <c r="E57" s="32">
        <f t="shared" si="5"/>
        <v>0</v>
      </c>
      <c r="F57" s="32">
        <f t="shared" si="5"/>
        <v>0</v>
      </c>
      <c r="G57" s="32">
        <f t="shared" si="5"/>
        <v>0</v>
      </c>
      <c r="H57" s="32">
        <f t="shared" si="5"/>
        <v>0</v>
      </c>
      <c r="I57" s="32">
        <f t="shared" si="5"/>
        <v>0</v>
      </c>
      <c r="J57" s="32">
        <f t="shared" si="5"/>
        <v>0</v>
      </c>
      <c r="K57" s="32">
        <f t="shared" si="5"/>
        <v>48.968908503103606</v>
      </c>
      <c r="L57" s="32">
        <f t="shared" si="5"/>
        <v>49.59113503462794</v>
      </c>
      <c r="M57" s="32">
        <f t="shared" si="5"/>
        <v>1.8669133479886986</v>
      </c>
      <c r="N57" s="32">
        <f t="shared" si="5"/>
        <v>62.183124830674316</v>
      </c>
      <c r="O57" s="32">
        <f t="shared" si="5"/>
        <v>64.53391028285515</v>
      </c>
      <c r="P57" s="32">
        <f t="shared" si="5"/>
        <v>66.30218815734209</v>
      </c>
      <c r="Q57" s="32">
        <f t="shared" si="5"/>
        <v>6.326674745783693</v>
      </c>
      <c r="R57" s="32">
        <f t="shared" si="5"/>
        <v>0</v>
      </c>
      <c r="S57" s="32">
        <f t="shared" si="5"/>
        <v>0.23401603036493418</v>
      </c>
      <c r="T57" s="32">
        <f t="shared" si="5"/>
        <v>4.0071281661913485</v>
      </c>
      <c r="U57" s="32">
        <f t="shared" si="5"/>
        <v>3.4579957085833737</v>
      </c>
      <c r="V57" s="32">
        <f t="shared" si="5"/>
        <v>3.013630663549368</v>
      </c>
      <c r="W57" s="32">
        <f t="shared" si="5"/>
        <v>3.792950667872431</v>
      </c>
      <c r="X57" s="32">
        <f t="shared" si="5"/>
        <v>4.464178601691701</v>
      </c>
      <c r="Y57" s="32">
        <f t="shared" si="5"/>
        <v>4.104347218458975</v>
      </c>
      <c r="Z57" s="32">
        <f t="shared" si="5"/>
        <v>1.1100358647166821</v>
      </c>
      <c r="AA57" s="32">
        <f t="shared" si="5"/>
        <v>0.8065216345123446</v>
      </c>
      <c r="AB57" s="32">
        <f t="shared" si="5"/>
        <v>0.9175621962564315</v>
      </c>
      <c r="AC57" s="32">
        <f t="shared" si="5"/>
        <v>2.294317984654708</v>
      </c>
    </row>
    <row r="58" spans="1:29" ht="15" customHeight="1">
      <c r="A58" s="19" t="s">
        <v>13</v>
      </c>
      <c r="B58" s="32">
        <f t="shared" si="5"/>
        <v>0</v>
      </c>
      <c r="C58" s="32">
        <f t="shared" si="5"/>
        <v>0</v>
      </c>
      <c r="D58" s="32">
        <f t="shared" si="5"/>
        <v>0</v>
      </c>
      <c r="E58" s="32">
        <f t="shared" si="5"/>
        <v>0</v>
      </c>
      <c r="F58" s="32">
        <f t="shared" si="5"/>
        <v>0</v>
      </c>
      <c r="G58" s="32">
        <f t="shared" si="5"/>
        <v>0</v>
      </c>
      <c r="H58" s="32">
        <f t="shared" si="5"/>
        <v>0</v>
      </c>
      <c r="I58" s="32">
        <f t="shared" si="5"/>
        <v>0</v>
      </c>
      <c r="J58" s="32">
        <f t="shared" si="5"/>
        <v>0</v>
      </c>
      <c r="K58" s="32">
        <f t="shared" si="5"/>
        <v>0</v>
      </c>
      <c r="L58" s="32">
        <f t="shared" si="5"/>
        <v>0</v>
      </c>
      <c r="M58" s="32">
        <f t="shared" si="5"/>
        <v>0</v>
      </c>
      <c r="N58" s="32">
        <f t="shared" si="5"/>
        <v>0</v>
      </c>
      <c r="O58" s="32">
        <f t="shared" si="5"/>
        <v>0</v>
      </c>
      <c r="P58" s="32">
        <f t="shared" si="5"/>
        <v>0</v>
      </c>
      <c r="Q58" s="32">
        <f t="shared" si="5"/>
        <v>58.12554156970957</v>
      </c>
      <c r="R58" s="32">
        <f t="shared" si="5"/>
        <v>6.897786761738657</v>
      </c>
      <c r="S58" s="32">
        <f t="shared" si="5"/>
        <v>33.93619808243671</v>
      </c>
      <c r="T58" s="32">
        <f t="shared" si="5"/>
        <v>40.79814103731754</v>
      </c>
      <c r="U58" s="32">
        <f t="shared" si="5"/>
        <v>41.271210408796115</v>
      </c>
      <c r="V58" s="32">
        <f t="shared" si="5"/>
        <v>45.85772211704399</v>
      </c>
      <c r="W58" s="32">
        <f t="shared" si="5"/>
        <v>45.61001078878547</v>
      </c>
      <c r="X58" s="32">
        <f t="shared" si="5"/>
        <v>45.309192071036364</v>
      </c>
      <c r="Y58" s="32">
        <f t="shared" si="5"/>
        <v>49.26309566595219</v>
      </c>
      <c r="Z58" s="32">
        <f t="shared" si="5"/>
        <v>49.72810535567873</v>
      </c>
      <c r="AA58" s="32">
        <f t="shared" si="5"/>
        <v>47.56269276666432</v>
      </c>
      <c r="AB58" s="32">
        <f t="shared" si="5"/>
        <v>42.690691994800936</v>
      </c>
      <c r="AC58" s="32">
        <f t="shared" si="5"/>
        <v>41.269149839480626</v>
      </c>
    </row>
    <row r="59" spans="1:29" ht="15" customHeight="1">
      <c r="A59" s="19" t="s">
        <v>14</v>
      </c>
      <c r="B59" s="32">
        <f t="shared" si="5"/>
        <v>45.539906103286384</v>
      </c>
      <c r="C59" s="32">
        <f t="shared" si="5"/>
        <v>32.034866747299496</v>
      </c>
      <c r="D59" s="32">
        <f t="shared" si="5"/>
        <v>0</v>
      </c>
      <c r="E59" s="32">
        <f aca="true" t="shared" si="6" ref="E59:AC59">E17/E$7*100</f>
        <v>57.61712503997442</v>
      </c>
      <c r="F59" s="32">
        <f t="shared" si="6"/>
        <v>40.56586428308771</v>
      </c>
      <c r="G59" s="32">
        <f t="shared" si="6"/>
        <v>49.607672616678705</v>
      </c>
      <c r="H59" s="32">
        <f t="shared" si="6"/>
        <v>49.66117976521923</v>
      </c>
      <c r="I59" s="32">
        <f t="shared" si="6"/>
        <v>49.050830780049935</v>
      </c>
      <c r="J59" s="32">
        <f t="shared" si="6"/>
        <v>48.93027389666025</v>
      </c>
      <c r="K59" s="32">
        <f t="shared" si="6"/>
        <v>0</v>
      </c>
      <c r="L59" s="32">
        <f t="shared" si="6"/>
        <v>0</v>
      </c>
      <c r="M59" s="32">
        <f t="shared" si="6"/>
        <v>0</v>
      </c>
      <c r="N59" s="32">
        <f t="shared" si="6"/>
        <v>0</v>
      </c>
      <c r="O59" s="32">
        <f t="shared" si="6"/>
        <v>0</v>
      </c>
      <c r="P59" s="32">
        <f t="shared" si="6"/>
        <v>0</v>
      </c>
      <c r="Q59" s="32">
        <f t="shared" si="6"/>
        <v>0</v>
      </c>
      <c r="R59" s="32">
        <f t="shared" si="6"/>
        <v>0</v>
      </c>
      <c r="S59" s="32">
        <f t="shared" si="6"/>
        <v>0</v>
      </c>
      <c r="T59" s="32">
        <f t="shared" si="6"/>
        <v>0</v>
      </c>
      <c r="U59" s="32">
        <f t="shared" si="6"/>
        <v>0</v>
      </c>
      <c r="V59" s="32">
        <f t="shared" si="6"/>
        <v>0</v>
      </c>
      <c r="W59" s="32">
        <f t="shared" si="6"/>
        <v>0</v>
      </c>
      <c r="X59" s="32">
        <f t="shared" si="6"/>
        <v>0</v>
      </c>
      <c r="Y59" s="32">
        <f t="shared" si="6"/>
        <v>0</v>
      </c>
      <c r="Z59" s="32">
        <f t="shared" si="6"/>
        <v>0</v>
      </c>
      <c r="AA59" s="32">
        <f t="shared" si="6"/>
        <v>0</v>
      </c>
      <c r="AB59" s="32">
        <f t="shared" si="6"/>
        <v>1.5982954336924864</v>
      </c>
      <c r="AC59" s="32">
        <f t="shared" si="6"/>
        <v>1.336701039621997</v>
      </c>
    </row>
    <row r="60" spans="1:31" ht="15" customHeight="1">
      <c r="A60" s="19" t="s">
        <v>15</v>
      </c>
      <c r="B60" s="32">
        <f aca="true" t="shared" si="7" ref="B60:AC60">B18/B$7*100</f>
        <v>0</v>
      </c>
      <c r="C60" s="32">
        <f t="shared" si="7"/>
        <v>0</v>
      </c>
      <c r="D60" s="32">
        <f t="shared" si="7"/>
        <v>0</v>
      </c>
      <c r="E60" s="32">
        <f t="shared" si="7"/>
        <v>1.7858570514870484</v>
      </c>
      <c r="F60" s="32">
        <f t="shared" si="7"/>
        <v>10.259383927813765</v>
      </c>
      <c r="G60" s="32">
        <f t="shared" si="7"/>
        <v>7.659350755911934</v>
      </c>
      <c r="H60" s="32">
        <f t="shared" si="7"/>
        <v>0.06773148374281575</v>
      </c>
      <c r="I60" s="32">
        <f t="shared" si="7"/>
        <v>0.4788026672300195</v>
      </c>
      <c r="J60" s="32">
        <f t="shared" si="7"/>
        <v>1.7864694582056164</v>
      </c>
      <c r="K60" s="32">
        <f t="shared" si="7"/>
        <v>0.8857368012713794</v>
      </c>
      <c r="L60" s="32">
        <f t="shared" si="7"/>
        <v>2.111289906956689</v>
      </c>
      <c r="M60" s="32">
        <f t="shared" si="7"/>
        <v>5.004324044865358</v>
      </c>
      <c r="N60" s="32">
        <f t="shared" si="7"/>
        <v>0.8846830208846175</v>
      </c>
      <c r="O60" s="32">
        <f t="shared" si="7"/>
        <v>0.03023787310025264</v>
      </c>
      <c r="P60" s="32">
        <f t="shared" si="7"/>
        <v>0.77443561536205</v>
      </c>
      <c r="Q60" s="32">
        <f t="shared" si="7"/>
        <v>1.700290794689761</v>
      </c>
      <c r="R60" s="32">
        <f t="shared" si="7"/>
        <v>2.037504299385295</v>
      </c>
      <c r="S60" s="32">
        <f t="shared" si="7"/>
        <v>4.081733184246648</v>
      </c>
      <c r="T60" s="32">
        <f t="shared" si="7"/>
        <v>1.2150480541856044</v>
      </c>
      <c r="U60" s="32">
        <f t="shared" si="7"/>
        <v>0.3066334941994702</v>
      </c>
      <c r="V60" s="32">
        <f t="shared" si="7"/>
        <v>0.28736422367400033</v>
      </c>
      <c r="W60" s="32">
        <f t="shared" si="7"/>
        <v>0.6070321787727961</v>
      </c>
      <c r="X60" s="32">
        <f t="shared" si="7"/>
        <v>0.7177500469244875</v>
      </c>
      <c r="Y60" s="32">
        <f t="shared" si="7"/>
        <v>0.8252058009424131</v>
      </c>
      <c r="Z60" s="32">
        <f t="shared" si="7"/>
        <v>1.7009981952042907</v>
      </c>
      <c r="AA60" s="32">
        <f t="shared" si="7"/>
        <v>2.4008621904135903</v>
      </c>
      <c r="AB60" s="32">
        <f t="shared" si="7"/>
        <v>5.1250226718804734</v>
      </c>
      <c r="AC60" s="32">
        <f t="shared" si="7"/>
        <v>7.902121322465481</v>
      </c>
      <c r="AE60" s="1" t="s">
        <v>37</v>
      </c>
    </row>
    <row r="61" spans="1:28" ht="15" customHeight="1">
      <c r="A61" s="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2"/>
      <c r="Z61" s="34"/>
      <c r="AA61" s="34"/>
      <c r="AB61" s="35"/>
    </row>
    <row r="62" spans="1:29" s="31" customFormat="1" ht="15" customHeight="1">
      <c r="A62" s="8" t="s">
        <v>22</v>
      </c>
      <c r="B62" s="30">
        <f>SUM(B63:B75)</f>
        <v>100</v>
      </c>
      <c r="C62" s="30">
        <f aca="true" t="shared" si="8" ref="C62:T62">SUM(C63:C75)</f>
        <v>100</v>
      </c>
      <c r="D62" s="30">
        <f t="shared" si="8"/>
        <v>100</v>
      </c>
      <c r="E62" s="30">
        <f t="shared" si="8"/>
        <v>100</v>
      </c>
      <c r="F62" s="30">
        <f t="shared" si="8"/>
        <v>100</v>
      </c>
      <c r="G62" s="30">
        <f t="shared" si="8"/>
        <v>100</v>
      </c>
      <c r="H62" s="30">
        <f t="shared" si="8"/>
        <v>100</v>
      </c>
      <c r="I62" s="30">
        <f t="shared" si="8"/>
        <v>100</v>
      </c>
      <c r="J62" s="30">
        <f t="shared" si="8"/>
        <v>100</v>
      </c>
      <c r="K62" s="30">
        <f t="shared" si="8"/>
        <v>100</v>
      </c>
      <c r="L62" s="30">
        <f t="shared" si="8"/>
        <v>100</v>
      </c>
      <c r="M62" s="30">
        <f t="shared" si="8"/>
        <v>100</v>
      </c>
      <c r="N62" s="30">
        <f t="shared" si="8"/>
        <v>100</v>
      </c>
      <c r="O62" s="30">
        <f t="shared" si="8"/>
        <v>100.00000000000001</v>
      </c>
      <c r="P62" s="30">
        <f t="shared" si="8"/>
        <v>100</v>
      </c>
      <c r="Q62" s="30">
        <f t="shared" si="8"/>
        <v>100</v>
      </c>
      <c r="R62" s="30">
        <f t="shared" si="8"/>
        <v>100</v>
      </c>
      <c r="S62" s="30">
        <f t="shared" si="8"/>
        <v>100.00000000000001</v>
      </c>
      <c r="T62" s="30">
        <f t="shared" si="8"/>
        <v>100</v>
      </c>
      <c r="U62" s="30">
        <f>SUM(U63:U77)</f>
        <v>99.99999999999999</v>
      </c>
      <c r="V62" s="30">
        <f>SUM(V63:V77)</f>
        <v>100</v>
      </c>
      <c r="W62" s="30">
        <f>SUM(W63:W77)</f>
        <v>99.99999999999999</v>
      </c>
      <c r="X62" s="30">
        <f>X63+X67+X70+X73+X74+X75+X76+X77</f>
        <v>99.99999999999999</v>
      </c>
      <c r="Y62" s="30">
        <f>Y63+Y67+Y70+Y73+Y74+Y75+Y76+Y77</f>
        <v>100.00000000000001</v>
      </c>
      <c r="Z62" s="30">
        <f>Z63+Z67+Z70+Z73+Z74+Z75+Z76+Z77</f>
        <v>99.99999999999999</v>
      </c>
      <c r="AA62" s="30">
        <f>AA63+AA67+AA70+AA73+AA74+AA75+AA76+AA77</f>
        <v>100.00000000000001</v>
      </c>
      <c r="AB62" s="30">
        <f>AB63+AB67+AB70+AB73+AB74+AB75+AB76+AB77</f>
        <v>99.99999999999999</v>
      </c>
      <c r="AC62" s="30">
        <f>AC63+AC67+AC70+AC73+AC74+AC75+AC76+AC77</f>
        <v>99.99999999999999</v>
      </c>
    </row>
    <row r="63" spans="1:29" ht="15" customHeight="1">
      <c r="A63" s="19" t="s">
        <v>18</v>
      </c>
      <c r="B63" s="32">
        <f aca="true" t="shared" si="9" ref="B63:AC72">B21/B$20*100</f>
        <v>29.606807511737088</v>
      </c>
      <c r="C63" s="32">
        <f t="shared" si="9"/>
        <v>25.390999708053553</v>
      </c>
      <c r="D63" s="32">
        <f t="shared" si="9"/>
        <v>19.579149987969462</v>
      </c>
      <c r="E63" s="32">
        <f t="shared" si="9"/>
        <v>12.017308922289734</v>
      </c>
      <c r="F63" s="32">
        <f t="shared" si="9"/>
        <v>16.36282635137046</v>
      </c>
      <c r="G63" s="32">
        <f t="shared" si="9"/>
        <v>19.51466375799026</v>
      </c>
      <c r="H63" s="32">
        <f t="shared" si="9"/>
        <v>22.217880460443837</v>
      </c>
      <c r="I63" s="32">
        <f t="shared" si="9"/>
        <v>21.928226388449755</v>
      </c>
      <c r="J63" s="32">
        <f t="shared" si="9"/>
        <v>21.984617689467473</v>
      </c>
      <c r="K63" s="32">
        <f t="shared" si="9"/>
        <v>21.2489494685475</v>
      </c>
      <c r="L63" s="32">
        <f t="shared" si="9"/>
        <v>22.058211817196806</v>
      </c>
      <c r="M63" s="32">
        <f t="shared" si="9"/>
        <v>42.320043902584445</v>
      </c>
      <c r="N63" s="32">
        <f t="shared" si="9"/>
        <v>19.127645872835473</v>
      </c>
      <c r="O63" s="32">
        <f t="shared" si="9"/>
        <v>20.316302277919153</v>
      </c>
      <c r="P63" s="32">
        <f t="shared" si="9"/>
        <v>19.929430441422983</v>
      </c>
      <c r="Q63" s="32">
        <f t="shared" si="9"/>
        <v>20.618548345568865</v>
      </c>
      <c r="R63" s="32">
        <f t="shared" si="9"/>
        <v>41.861071129628186</v>
      </c>
      <c r="S63" s="32">
        <f t="shared" si="9"/>
        <v>50.74813931484247</v>
      </c>
      <c r="T63" s="32">
        <f t="shared" si="9"/>
        <v>47.95087823400312</v>
      </c>
      <c r="U63" s="32">
        <f t="shared" si="9"/>
        <v>45.166935037269546</v>
      </c>
      <c r="V63" s="32">
        <f t="shared" si="9"/>
        <v>40.87227683618547</v>
      </c>
      <c r="W63" s="32">
        <f t="shared" si="9"/>
        <v>41.8299529995865</v>
      </c>
      <c r="X63" s="32">
        <f t="shared" si="9"/>
        <v>42.2416349478628</v>
      </c>
      <c r="Y63" s="32">
        <f t="shared" si="9"/>
        <v>41.41883599907604</v>
      </c>
      <c r="Z63" s="32">
        <f t="shared" si="9"/>
        <v>41.699217848370495</v>
      </c>
      <c r="AA63" s="32">
        <f t="shared" si="9"/>
        <v>38.65008281185312</v>
      </c>
      <c r="AB63" s="32">
        <f t="shared" si="9"/>
        <v>35.62207900823594</v>
      </c>
      <c r="AC63" s="32">
        <f t="shared" si="9"/>
        <v>37.05279954229444</v>
      </c>
    </row>
    <row r="64" spans="1:29" ht="15" customHeight="1">
      <c r="A64" s="20" t="s">
        <v>27</v>
      </c>
      <c r="B64" s="32">
        <f t="shared" si="9"/>
        <v>0</v>
      </c>
      <c r="C64" s="32">
        <f t="shared" si="9"/>
        <v>0</v>
      </c>
      <c r="D64" s="32">
        <f t="shared" si="9"/>
        <v>0</v>
      </c>
      <c r="E64" s="32">
        <f t="shared" si="9"/>
        <v>0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0</v>
      </c>
      <c r="J64" s="32">
        <f t="shared" si="9"/>
        <v>0</v>
      </c>
      <c r="K64" s="32">
        <f t="shared" si="9"/>
        <v>0</v>
      </c>
      <c r="L64" s="32">
        <f t="shared" si="9"/>
        <v>0</v>
      </c>
      <c r="M64" s="32">
        <f t="shared" si="9"/>
        <v>0</v>
      </c>
      <c r="N64" s="32">
        <f t="shared" si="9"/>
        <v>0</v>
      </c>
      <c r="O64" s="32">
        <f t="shared" si="9"/>
        <v>0</v>
      </c>
      <c r="P64" s="32">
        <f t="shared" si="9"/>
        <v>0</v>
      </c>
      <c r="Q64" s="32">
        <f t="shared" si="9"/>
        <v>0</v>
      </c>
      <c r="R64" s="32">
        <f t="shared" si="9"/>
        <v>0</v>
      </c>
      <c r="S64" s="32">
        <f t="shared" si="9"/>
        <v>0</v>
      </c>
      <c r="T64" s="32">
        <f t="shared" si="9"/>
        <v>0</v>
      </c>
      <c r="U64" s="32">
        <f t="shared" si="9"/>
        <v>0</v>
      </c>
      <c r="V64" s="32">
        <f t="shared" si="9"/>
        <v>0</v>
      </c>
      <c r="W64" s="32">
        <f t="shared" si="9"/>
        <v>0</v>
      </c>
      <c r="X64" s="32">
        <f t="shared" si="9"/>
        <v>39.31604778676059</v>
      </c>
      <c r="Y64" s="32">
        <f t="shared" si="9"/>
        <v>38.89900065830989</v>
      </c>
      <c r="Z64" s="32">
        <f t="shared" si="9"/>
        <v>38.94779133779155</v>
      </c>
      <c r="AA64" s="32">
        <f t="shared" si="9"/>
        <v>36.04577711209117</v>
      </c>
      <c r="AB64" s="32">
        <f t="shared" si="9"/>
        <v>33.26638690965785</v>
      </c>
      <c r="AC64" s="32">
        <f t="shared" si="9"/>
        <v>34.37920192018972</v>
      </c>
    </row>
    <row r="65" spans="1:29" ht="15" customHeight="1">
      <c r="A65" s="20" t="s">
        <v>28</v>
      </c>
      <c r="B65" s="32">
        <f t="shared" si="9"/>
        <v>0</v>
      </c>
      <c r="C65" s="32">
        <f t="shared" si="9"/>
        <v>0</v>
      </c>
      <c r="D65" s="32">
        <f t="shared" si="9"/>
        <v>0</v>
      </c>
      <c r="E65" s="32">
        <f t="shared" si="9"/>
        <v>0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0</v>
      </c>
      <c r="J65" s="32">
        <f t="shared" si="9"/>
        <v>0</v>
      </c>
      <c r="K65" s="32">
        <f t="shared" si="9"/>
        <v>0</v>
      </c>
      <c r="L65" s="32">
        <f t="shared" si="9"/>
        <v>0</v>
      </c>
      <c r="M65" s="32">
        <f t="shared" si="9"/>
        <v>0</v>
      </c>
      <c r="N65" s="32">
        <f t="shared" si="9"/>
        <v>0</v>
      </c>
      <c r="O65" s="32">
        <f t="shared" si="9"/>
        <v>0</v>
      </c>
      <c r="P65" s="32">
        <f t="shared" si="9"/>
        <v>0</v>
      </c>
      <c r="Q65" s="32">
        <f t="shared" si="9"/>
        <v>0</v>
      </c>
      <c r="R65" s="32">
        <f t="shared" si="9"/>
        <v>0</v>
      </c>
      <c r="S65" s="32">
        <f t="shared" si="9"/>
        <v>0</v>
      </c>
      <c r="T65" s="32">
        <f t="shared" si="9"/>
        <v>0</v>
      </c>
      <c r="U65" s="32">
        <f t="shared" si="9"/>
        <v>0</v>
      </c>
      <c r="V65" s="32">
        <f t="shared" si="9"/>
        <v>0</v>
      </c>
      <c r="W65" s="32">
        <f t="shared" si="9"/>
        <v>0</v>
      </c>
      <c r="X65" s="32">
        <f t="shared" si="9"/>
        <v>1.2770601034821452</v>
      </c>
      <c r="Y65" s="32">
        <f t="shared" si="9"/>
        <v>0.8181264377913213</v>
      </c>
      <c r="Z65" s="32">
        <f t="shared" si="9"/>
        <v>0.9013372759734425</v>
      </c>
      <c r="AA65" s="32">
        <f t="shared" si="9"/>
        <v>0.881952758230739</v>
      </c>
      <c r="AB65" s="32">
        <f t="shared" si="9"/>
        <v>0.8422651304789742</v>
      </c>
      <c r="AC65" s="32">
        <f t="shared" si="9"/>
        <v>0.8684832162254583</v>
      </c>
    </row>
    <row r="66" spans="1:29" ht="15" customHeight="1">
      <c r="A66" s="20" t="s">
        <v>29</v>
      </c>
      <c r="B66" s="32">
        <f t="shared" si="9"/>
        <v>0</v>
      </c>
      <c r="C66" s="32">
        <f t="shared" si="9"/>
        <v>0</v>
      </c>
      <c r="D66" s="32">
        <f t="shared" si="9"/>
        <v>0</v>
      </c>
      <c r="E66" s="32">
        <f t="shared" si="9"/>
        <v>0</v>
      </c>
      <c r="F66" s="32">
        <f t="shared" si="9"/>
        <v>0</v>
      </c>
      <c r="G66" s="32">
        <f t="shared" si="9"/>
        <v>0</v>
      </c>
      <c r="H66" s="32">
        <f t="shared" si="9"/>
        <v>0</v>
      </c>
      <c r="I66" s="32">
        <f t="shared" si="9"/>
        <v>0</v>
      </c>
      <c r="J66" s="32">
        <f t="shared" si="9"/>
        <v>0</v>
      </c>
      <c r="K66" s="32">
        <f t="shared" si="9"/>
        <v>0</v>
      </c>
      <c r="L66" s="32">
        <f t="shared" si="9"/>
        <v>0</v>
      </c>
      <c r="M66" s="32">
        <f t="shared" si="9"/>
        <v>0</v>
      </c>
      <c r="N66" s="32">
        <f t="shared" si="9"/>
        <v>0</v>
      </c>
      <c r="O66" s="32">
        <f t="shared" si="9"/>
        <v>0</v>
      </c>
      <c r="P66" s="32">
        <f t="shared" si="9"/>
        <v>0</v>
      </c>
      <c r="Q66" s="32">
        <f t="shared" si="9"/>
        <v>0</v>
      </c>
      <c r="R66" s="32">
        <f t="shared" si="9"/>
        <v>0</v>
      </c>
      <c r="S66" s="32">
        <f t="shared" si="9"/>
        <v>0</v>
      </c>
      <c r="T66" s="32">
        <f t="shared" si="9"/>
        <v>0</v>
      </c>
      <c r="U66" s="32">
        <f t="shared" si="9"/>
        <v>0</v>
      </c>
      <c r="V66" s="32">
        <f t="shared" si="9"/>
        <v>0</v>
      </c>
      <c r="W66" s="32">
        <f t="shared" si="9"/>
        <v>0</v>
      </c>
      <c r="X66" s="32">
        <f t="shared" si="9"/>
        <v>1.648527057620066</v>
      </c>
      <c r="Y66" s="32">
        <f t="shared" si="9"/>
        <v>1.7017089029748336</v>
      </c>
      <c r="Z66" s="32">
        <f t="shared" si="9"/>
        <v>1.8500892346055013</v>
      </c>
      <c r="AA66" s="32">
        <f t="shared" si="9"/>
        <v>1.7223529415312115</v>
      </c>
      <c r="AB66" s="32">
        <f t="shared" si="9"/>
        <v>1.5134269680991206</v>
      </c>
      <c r="AC66" s="32">
        <f t="shared" si="9"/>
        <v>1.805114405879259</v>
      </c>
    </row>
    <row r="67" spans="1:29" ht="15" customHeight="1">
      <c r="A67" s="19" t="s">
        <v>19</v>
      </c>
      <c r="B67" s="32">
        <f t="shared" si="9"/>
        <v>0.22887323943661972</v>
      </c>
      <c r="C67" s="32">
        <f t="shared" si="9"/>
        <v>11.92809776035367</v>
      </c>
      <c r="D67" s="32">
        <f t="shared" si="9"/>
        <v>6.568672485071199</v>
      </c>
      <c r="E67" s="32">
        <f t="shared" si="9"/>
        <v>3.186960345378957</v>
      </c>
      <c r="F67" s="32">
        <f t="shared" si="9"/>
        <v>13.570984074901707</v>
      </c>
      <c r="G67" s="32">
        <f t="shared" si="9"/>
        <v>15.601216534253105</v>
      </c>
      <c r="H67" s="32">
        <f t="shared" si="9"/>
        <v>8.749084159624871</v>
      </c>
      <c r="I67" s="32">
        <f t="shared" si="9"/>
        <v>8.067194006530546</v>
      </c>
      <c r="J67" s="32">
        <f t="shared" si="9"/>
        <v>13.450387402359246</v>
      </c>
      <c r="K67" s="32">
        <f t="shared" si="9"/>
        <v>8.924640695802664</v>
      </c>
      <c r="L67" s="32">
        <f t="shared" si="9"/>
        <v>9.131765657423706</v>
      </c>
      <c r="M67" s="32">
        <f t="shared" si="9"/>
        <v>19.830579793835028</v>
      </c>
      <c r="N67" s="32">
        <f t="shared" si="9"/>
        <v>3.6959695441216365</v>
      </c>
      <c r="O67" s="32">
        <f t="shared" si="9"/>
        <v>5.016829117912465</v>
      </c>
      <c r="P67" s="32">
        <f t="shared" si="9"/>
        <v>6.156144364014881</v>
      </c>
      <c r="Q67" s="32">
        <f t="shared" si="9"/>
        <v>2.3273515953661583</v>
      </c>
      <c r="R67" s="32">
        <f t="shared" si="9"/>
        <v>6.978472010707755</v>
      </c>
      <c r="S67" s="32">
        <f t="shared" si="9"/>
        <v>7.889458645482464</v>
      </c>
      <c r="T67" s="32">
        <f t="shared" si="9"/>
        <v>9.941836897429638</v>
      </c>
      <c r="U67" s="32">
        <f t="shared" si="9"/>
        <v>8.41084849076399</v>
      </c>
      <c r="V67" s="32">
        <f t="shared" si="9"/>
        <v>4.0687252074928155</v>
      </c>
      <c r="W67" s="32">
        <f t="shared" si="9"/>
        <v>2.2929244582877475</v>
      </c>
      <c r="X67" s="32">
        <f t="shared" si="9"/>
        <v>2.547447163985278</v>
      </c>
      <c r="Y67" s="32">
        <f t="shared" si="9"/>
        <v>3.898866852272303</v>
      </c>
      <c r="Z67" s="32">
        <f t="shared" si="9"/>
        <v>4.141397731555048</v>
      </c>
      <c r="AA67" s="32">
        <f t="shared" si="9"/>
        <v>6.571119250569122</v>
      </c>
      <c r="AB67" s="32">
        <f t="shared" si="9"/>
        <v>5.903441644095061</v>
      </c>
      <c r="AC67" s="32">
        <f t="shared" si="9"/>
        <v>5.530873211052981</v>
      </c>
    </row>
    <row r="68" spans="1:29" ht="15" customHeight="1">
      <c r="A68" s="21" t="s">
        <v>34</v>
      </c>
      <c r="B68" s="32">
        <f t="shared" si="9"/>
        <v>0</v>
      </c>
      <c r="C68" s="32">
        <f t="shared" si="9"/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9"/>
        <v>0</v>
      </c>
      <c r="O68" s="32">
        <f t="shared" si="9"/>
        <v>0</v>
      </c>
      <c r="P68" s="32">
        <f t="shared" si="9"/>
        <v>0</v>
      </c>
      <c r="Q68" s="32">
        <f t="shared" si="9"/>
        <v>0</v>
      </c>
      <c r="R68" s="32">
        <f t="shared" si="9"/>
        <v>0</v>
      </c>
      <c r="S68" s="32">
        <f t="shared" si="9"/>
        <v>0</v>
      </c>
      <c r="T68" s="32">
        <f t="shared" si="9"/>
        <v>0</v>
      </c>
      <c r="U68" s="32">
        <f t="shared" si="9"/>
        <v>0</v>
      </c>
      <c r="V68" s="32">
        <f t="shared" si="9"/>
        <v>0</v>
      </c>
      <c r="W68" s="32">
        <f t="shared" si="9"/>
        <v>0</v>
      </c>
      <c r="X68" s="32">
        <f t="shared" si="9"/>
        <v>0.4117143681286836</v>
      </c>
      <c r="Y68" s="32">
        <f t="shared" si="9"/>
        <v>0.20768135362068288</v>
      </c>
      <c r="Z68" s="32">
        <f t="shared" si="9"/>
        <v>0.2697735934588626</v>
      </c>
      <c r="AA68" s="32">
        <f t="shared" si="9"/>
        <v>0.5820151719797608</v>
      </c>
      <c r="AB68" s="32">
        <f t="shared" si="9"/>
        <v>0.5993824221850699</v>
      </c>
      <c r="AC68" s="32">
        <f t="shared" si="9"/>
        <v>0.4255701827659725</v>
      </c>
    </row>
    <row r="69" spans="1:29" ht="15" customHeight="1">
      <c r="A69" s="21" t="s">
        <v>31</v>
      </c>
      <c r="B69" s="32">
        <f t="shared" si="9"/>
        <v>0</v>
      </c>
      <c r="C69" s="32">
        <f t="shared" si="9"/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2.135732795856595</v>
      </c>
      <c r="Y69" s="32">
        <f t="shared" si="9"/>
        <v>3.6911854986516204</v>
      </c>
      <c r="Z69" s="32">
        <f t="shared" si="9"/>
        <v>3.8716241380961858</v>
      </c>
      <c r="AA69" s="32">
        <f t="shared" si="9"/>
        <v>5.989104078589361</v>
      </c>
      <c r="AB69" s="32">
        <f t="shared" si="9"/>
        <v>5.304059221909991</v>
      </c>
      <c r="AC69" s="32">
        <f t="shared" si="9"/>
        <v>5.105303028287008</v>
      </c>
    </row>
    <row r="70" spans="1:29" ht="15" customHeight="1">
      <c r="A70" s="19" t="s">
        <v>20</v>
      </c>
      <c r="B70" s="32">
        <f t="shared" si="9"/>
        <v>16.255868544600936</v>
      </c>
      <c r="C70" s="32">
        <f t="shared" si="9"/>
        <v>16.507486341076866</v>
      </c>
      <c r="D70" s="32">
        <f t="shared" si="9"/>
        <v>13.349519872257584</v>
      </c>
      <c r="E70" s="32">
        <f t="shared" si="9"/>
        <v>67.86656539814518</v>
      </c>
      <c r="F70" s="32">
        <f t="shared" si="9"/>
        <v>16.24897462733007</v>
      </c>
      <c r="G70" s="32">
        <f t="shared" si="9"/>
        <v>14.031907000967921</v>
      </c>
      <c r="H70" s="32">
        <f t="shared" si="9"/>
        <v>14.262361809863396</v>
      </c>
      <c r="I70" s="32">
        <f t="shared" si="9"/>
        <v>15.145164972118286</v>
      </c>
      <c r="J70" s="32">
        <f t="shared" si="9"/>
        <v>14.906694092785663</v>
      </c>
      <c r="K70" s="32">
        <f t="shared" si="9"/>
        <v>13.510410865582918</v>
      </c>
      <c r="L70" s="32">
        <f t="shared" si="9"/>
        <v>13.227765743445891</v>
      </c>
      <c r="M70" s="32">
        <f t="shared" si="9"/>
        <v>26.084037051382975</v>
      </c>
      <c r="N70" s="32">
        <f t="shared" si="9"/>
        <v>7.835768623150948</v>
      </c>
      <c r="O70" s="32">
        <f t="shared" si="9"/>
        <v>7.307768786521665</v>
      </c>
      <c r="P70" s="32">
        <f t="shared" si="9"/>
        <v>6.179284444738897</v>
      </c>
      <c r="Q70" s="32">
        <f t="shared" si="9"/>
        <v>7.157836628068419</v>
      </c>
      <c r="R70" s="32">
        <f t="shared" si="9"/>
        <v>30.14001666721037</v>
      </c>
      <c r="S70" s="32">
        <f t="shared" si="9"/>
        <v>32.54932302687503</v>
      </c>
      <c r="T70" s="32">
        <f t="shared" si="9"/>
        <v>35.17101908077319</v>
      </c>
      <c r="U70" s="32">
        <f t="shared" si="9"/>
        <v>39.97870457093165</v>
      </c>
      <c r="V70" s="32">
        <f t="shared" si="9"/>
        <v>49.187856719691844</v>
      </c>
      <c r="W70" s="32">
        <f t="shared" si="9"/>
        <v>49.18857960354575</v>
      </c>
      <c r="X70" s="32">
        <f t="shared" si="9"/>
        <v>47.94192463797958</v>
      </c>
      <c r="Y70" s="32">
        <f t="shared" si="9"/>
        <v>47.07800185582188</v>
      </c>
      <c r="Z70" s="32">
        <f t="shared" si="9"/>
        <v>47.362682375233476</v>
      </c>
      <c r="AA70" s="32">
        <f t="shared" si="9"/>
        <v>46.56472649598686</v>
      </c>
      <c r="AB70" s="32">
        <f t="shared" si="9"/>
        <v>47.50362416003024</v>
      </c>
      <c r="AC70" s="32">
        <f t="shared" si="9"/>
        <v>46.79698754167029</v>
      </c>
    </row>
    <row r="71" spans="1:29" ht="15" customHeight="1">
      <c r="A71" s="20" t="s">
        <v>32</v>
      </c>
      <c r="B71" s="32">
        <f t="shared" si="9"/>
        <v>0</v>
      </c>
      <c r="C71" s="32">
        <f t="shared" si="9"/>
        <v>0</v>
      </c>
      <c r="D71" s="32">
        <f t="shared" si="9"/>
        <v>0</v>
      </c>
      <c r="E71" s="32">
        <f t="shared" si="9"/>
        <v>0</v>
      </c>
      <c r="F71" s="32">
        <f t="shared" si="9"/>
        <v>0</v>
      </c>
      <c r="G71" s="32">
        <f t="shared" si="9"/>
        <v>0</v>
      </c>
      <c r="H71" s="32">
        <f t="shared" si="9"/>
        <v>0</v>
      </c>
      <c r="I71" s="32">
        <f t="shared" si="9"/>
        <v>0</v>
      </c>
      <c r="J71" s="32">
        <f t="shared" si="9"/>
        <v>0</v>
      </c>
      <c r="K71" s="32">
        <f t="shared" si="9"/>
        <v>0</v>
      </c>
      <c r="L71" s="32">
        <f t="shared" si="9"/>
        <v>0</v>
      </c>
      <c r="M71" s="32">
        <f t="shared" si="9"/>
        <v>0</v>
      </c>
      <c r="N71" s="32">
        <f t="shared" si="9"/>
        <v>0</v>
      </c>
      <c r="O71" s="32">
        <f t="shared" si="9"/>
        <v>0</v>
      </c>
      <c r="P71" s="32">
        <f t="shared" si="9"/>
        <v>0</v>
      </c>
      <c r="Q71" s="32">
        <f t="shared" si="9"/>
        <v>0</v>
      </c>
      <c r="R71" s="32">
        <f t="shared" si="9"/>
        <v>0</v>
      </c>
      <c r="S71" s="32">
        <f t="shared" si="9"/>
        <v>0</v>
      </c>
      <c r="T71" s="32">
        <f t="shared" si="9"/>
        <v>0</v>
      </c>
      <c r="U71" s="32">
        <f t="shared" si="9"/>
        <v>0</v>
      </c>
      <c r="V71" s="32">
        <f t="shared" si="9"/>
        <v>0</v>
      </c>
      <c r="W71" s="32">
        <f t="shared" si="9"/>
        <v>0</v>
      </c>
      <c r="X71" s="32">
        <f t="shared" si="9"/>
        <v>29.93912680046238</v>
      </c>
      <c r="Y71" s="32">
        <f t="shared" si="9"/>
        <v>28.678242897207028</v>
      </c>
      <c r="Z71" s="32">
        <f t="shared" si="9"/>
        <v>28.954058426139284</v>
      </c>
      <c r="AA71" s="32">
        <f t="shared" si="9"/>
        <v>29.767328253474744</v>
      </c>
      <c r="AB71" s="32">
        <f t="shared" si="9"/>
        <v>30.09465055943876</v>
      </c>
      <c r="AC71" s="32">
        <f t="shared" si="9"/>
        <v>29.605672457269065</v>
      </c>
    </row>
    <row r="72" spans="1:29" ht="15" customHeight="1">
      <c r="A72" s="20" t="s">
        <v>33</v>
      </c>
      <c r="B72" s="32">
        <f t="shared" si="9"/>
        <v>0</v>
      </c>
      <c r="C72" s="32">
        <f t="shared" si="9"/>
        <v>0</v>
      </c>
      <c r="D72" s="32">
        <f t="shared" si="9"/>
        <v>0</v>
      </c>
      <c r="E72" s="32">
        <f aca="true" t="shared" si="10" ref="E72:AC77">E30/E$20*100</f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si="10"/>
        <v>0</v>
      </c>
      <c r="O72" s="32">
        <f t="shared" si="10"/>
        <v>0</v>
      </c>
      <c r="P72" s="32">
        <f t="shared" si="10"/>
        <v>0</v>
      </c>
      <c r="Q72" s="32">
        <f t="shared" si="10"/>
        <v>0</v>
      </c>
      <c r="R72" s="32">
        <f t="shared" si="10"/>
        <v>0</v>
      </c>
      <c r="S72" s="32">
        <f t="shared" si="10"/>
        <v>0</v>
      </c>
      <c r="T72" s="32">
        <f t="shared" si="10"/>
        <v>0</v>
      </c>
      <c r="U72" s="32">
        <f t="shared" si="10"/>
        <v>0</v>
      </c>
      <c r="V72" s="32">
        <f t="shared" si="10"/>
        <v>0</v>
      </c>
      <c r="W72" s="32">
        <f t="shared" si="10"/>
        <v>0</v>
      </c>
      <c r="X72" s="32">
        <f t="shared" si="10"/>
        <v>18.002797837517203</v>
      </c>
      <c r="Y72" s="32">
        <f t="shared" si="10"/>
        <v>18.399758958614854</v>
      </c>
      <c r="Z72" s="32">
        <f t="shared" si="10"/>
        <v>18.408623949094196</v>
      </c>
      <c r="AA72" s="32">
        <f t="shared" si="10"/>
        <v>16.79739824251211</v>
      </c>
      <c r="AB72" s="32">
        <f t="shared" si="10"/>
        <v>17.408973600591477</v>
      </c>
      <c r="AC72" s="32">
        <f t="shared" si="10"/>
        <v>17.19131508440122</v>
      </c>
    </row>
    <row r="73" spans="1:29" ht="15" customHeight="1">
      <c r="A73" s="19" t="s">
        <v>16</v>
      </c>
      <c r="B73" s="32">
        <f aca="true" t="shared" si="11" ref="B73:Q77">B31/B$20*100</f>
        <v>1.8427230046948357</v>
      </c>
      <c r="C73" s="32">
        <f t="shared" si="11"/>
        <v>3.528381365475247</v>
      </c>
      <c r="D73" s="32">
        <f t="shared" si="11"/>
        <v>1.6055296716757441</v>
      </c>
      <c r="E73" s="32">
        <f t="shared" si="11"/>
        <v>2.4274464342820594</v>
      </c>
      <c r="F73" s="32">
        <f t="shared" si="11"/>
        <v>1.8279919667354962</v>
      </c>
      <c r="G73" s="32">
        <f t="shared" si="11"/>
        <v>4.548737526347597</v>
      </c>
      <c r="H73" s="32">
        <f t="shared" si="11"/>
        <v>1.8678259170614955</v>
      </c>
      <c r="I73" s="32">
        <f t="shared" si="11"/>
        <v>2.017720093974062</v>
      </c>
      <c r="J73" s="32">
        <f t="shared" si="11"/>
        <v>1.4781152592343485</v>
      </c>
      <c r="K73" s="32">
        <f t="shared" si="11"/>
        <v>5.374574734052007</v>
      </c>
      <c r="L73" s="32">
        <f t="shared" si="11"/>
        <v>2.698149666168399</v>
      </c>
      <c r="M73" s="32">
        <f t="shared" si="11"/>
        <v>8.829526427264064</v>
      </c>
      <c r="N73" s="32">
        <f t="shared" si="11"/>
        <v>6.450626313091734</v>
      </c>
      <c r="O73" s="32">
        <f t="shared" si="11"/>
        <v>1.8642834581730259</v>
      </c>
      <c r="P73" s="32">
        <f t="shared" si="11"/>
        <v>0.6278119752854454</v>
      </c>
      <c r="Q73" s="32">
        <f t="shared" si="11"/>
        <v>6.3749430287295965</v>
      </c>
      <c r="R73" s="32">
        <f t="shared" si="10"/>
        <v>13.442599947668757</v>
      </c>
      <c r="S73" s="32">
        <f t="shared" si="10"/>
        <v>4.307376675319065</v>
      </c>
      <c r="T73" s="32">
        <f t="shared" si="10"/>
        <v>2.53929426272756</v>
      </c>
      <c r="U73" s="32">
        <f t="shared" si="10"/>
        <v>2.4658199346755847</v>
      </c>
      <c r="V73" s="32">
        <f t="shared" si="10"/>
        <v>2.0493505821819435</v>
      </c>
      <c r="W73" s="32">
        <f t="shared" si="10"/>
        <v>2.0245369601360217</v>
      </c>
      <c r="X73" s="32">
        <f t="shared" si="10"/>
        <v>1.8235263994065634</v>
      </c>
      <c r="Y73" s="32">
        <f t="shared" si="10"/>
        <v>1.9773768701284704</v>
      </c>
      <c r="Z73" s="32">
        <f t="shared" si="10"/>
        <v>1.9832628222744713</v>
      </c>
      <c r="AA73" s="32">
        <f t="shared" si="10"/>
        <v>1.4988573608280122</v>
      </c>
      <c r="AB73" s="32">
        <f t="shared" si="10"/>
        <v>1.6158155929872982</v>
      </c>
      <c r="AC73" s="32">
        <f t="shared" si="10"/>
        <v>1.623881459918293</v>
      </c>
    </row>
    <row r="74" spans="1:29" ht="15" customHeight="1">
      <c r="A74" s="19" t="s">
        <v>15</v>
      </c>
      <c r="B74" s="32">
        <f t="shared" si="11"/>
        <v>9.683098591549296</v>
      </c>
      <c r="C74" s="32">
        <f t="shared" si="11"/>
        <v>0</v>
      </c>
      <c r="D74" s="32">
        <f t="shared" si="11"/>
        <v>0.032810551873482516</v>
      </c>
      <c r="E74" s="32">
        <f t="shared" si="11"/>
        <v>14.49772145826671</v>
      </c>
      <c r="F74" s="32">
        <f t="shared" si="11"/>
        <v>11.023816932084971</v>
      </c>
      <c r="G74" s="32">
        <f t="shared" si="11"/>
        <v>0.08745682433461571</v>
      </c>
      <c r="H74" s="32">
        <f t="shared" si="11"/>
        <v>1.099659714420619</v>
      </c>
      <c r="I74" s="32">
        <f t="shared" si="11"/>
        <v>4.006374583333924</v>
      </c>
      <c r="J74" s="32">
        <f t="shared" si="11"/>
        <v>1.1564230660066361</v>
      </c>
      <c r="K74" s="32">
        <f t="shared" si="11"/>
        <v>3.042017510740904</v>
      </c>
      <c r="L74" s="32">
        <f t="shared" si="11"/>
        <v>3.4943925128441036</v>
      </c>
      <c r="M74" s="32">
        <f t="shared" si="11"/>
        <v>2.9358128249334885</v>
      </c>
      <c r="N74" s="32">
        <f t="shared" si="11"/>
        <v>0.03550124456353497</v>
      </c>
      <c r="O74" s="32">
        <f t="shared" si="11"/>
        <v>0.9609109688904703</v>
      </c>
      <c r="P74" s="32">
        <f t="shared" si="11"/>
        <v>0.8051406171956975</v>
      </c>
      <c r="Q74" s="32">
        <f t="shared" si="11"/>
        <v>2.0851350234476778</v>
      </c>
      <c r="R74" s="32">
        <f t="shared" si="10"/>
        <v>7.577840244784935</v>
      </c>
      <c r="S74" s="32">
        <f t="shared" si="10"/>
        <v>4.505702337480993</v>
      </c>
      <c r="T74" s="32">
        <f t="shared" si="10"/>
        <v>4.396971525066477</v>
      </c>
      <c r="U74" s="32">
        <f t="shared" si="10"/>
        <v>0.37646075594311323</v>
      </c>
      <c r="V74" s="32">
        <f t="shared" si="10"/>
        <v>0.695407949489292</v>
      </c>
      <c r="W74" s="32">
        <f t="shared" si="10"/>
        <v>0.7779471475896504</v>
      </c>
      <c r="X74" s="32">
        <f t="shared" si="10"/>
        <v>0.8975522519909072</v>
      </c>
      <c r="Y74" s="32">
        <f t="shared" si="10"/>
        <v>1.2250698505945805</v>
      </c>
      <c r="Z74" s="32">
        <f t="shared" si="10"/>
        <v>2.7826793080809464</v>
      </c>
      <c r="AA74" s="32">
        <f t="shared" si="10"/>
        <v>5.908692446250555</v>
      </c>
      <c r="AB74" s="32">
        <f t="shared" si="10"/>
        <v>8.437477398395023</v>
      </c>
      <c r="AC74" s="32">
        <f t="shared" si="10"/>
        <v>5.840785305127505</v>
      </c>
    </row>
    <row r="75" spans="1:31" ht="15" customHeight="1">
      <c r="A75" s="19" t="s">
        <v>12</v>
      </c>
      <c r="B75" s="32">
        <f t="shared" si="11"/>
        <v>42.382629107981224</v>
      </c>
      <c r="C75" s="32">
        <f t="shared" si="11"/>
        <v>42.64503482504066</v>
      </c>
      <c r="D75" s="32">
        <f t="shared" si="11"/>
        <v>58.86431743115252</v>
      </c>
      <c r="E75" s="32">
        <f t="shared" si="11"/>
        <v>0.003997441637352095</v>
      </c>
      <c r="F75" s="32">
        <f t="shared" si="11"/>
        <v>40.96540604757729</v>
      </c>
      <c r="G75" s="32">
        <f t="shared" si="11"/>
        <v>46.2160183561065</v>
      </c>
      <c r="H75" s="32">
        <f t="shared" si="11"/>
        <v>51.80318793858578</v>
      </c>
      <c r="I75" s="32">
        <f t="shared" si="11"/>
        <v>48.83531995559343</v>
      </c>
      <c r="J75" s="32">
        <f t="shared" si="11"/>
        <v>47.02376249014664</v>
      </c>
      <c r="K75" s="32">
        <f t="shared" si="11"/>
        <v>47.899406725274005</v>
      </c>
      <c r="L75" s="32">
        <f t="shared" si="11"/>
        <v>49.38971460292109</v>
      </c>
      <c r="M75" s="32">
        <f t="shared" si="11"/>
        <v>0</v>
      </c>
      <c r="N75" s="32">
        <f t="shared" si="11"/>
        <v>62.854488402236676</v>
      </c>
      <c r="O75" s="32">
        <f t="shared" si="11"/>
        <v>64.53390539058323</v>
      </c>
      <c r="P75" s="32">
        <f t="shared" si="11"/>
        <v>66.3021881573421</v>
      </c>
      <c r="Q75" s="32">
        <f t="shared" si="11"/>
        <v>61.43618537881929</v>
      </c>
      <c r="R75" s="32">
        <f t="shared" si="10"/>
        <v>0</v>
      </c>
      <c r="S75" s="32">
        <f t="shared" si="10"/>
        <v>0</v>
      </c>
      <c r="T75" s="32">
        <f t="shared" si="10"/>
        <v>0</v>
      </c>
      <c r="U75" s="32">
        <f t="shared" si="10"/>
        <v>3.4579957085833724</v>
      </c>
      <c r="V75" s="32">
        <f t="shared" si="10"/>
        <v>3.0136306635493675</v>
      </c>
      <c r="W75" s="32">
        <f t="shared" si="10"/>
        <v>3.7929506644608235</v>
      </c>
      <c r="X75" s="32">
        <f t="shared" si="10"/>
        <v>4.464178598544083</v>
      </c>
      <c r="Y75" s="32">
        <f t="shared" si="10"/>
        <v>4.104347218458977</v>
      </c>
      <c r="Z75" s="32">
        <f t="shared" si="10"/>
        <v>1.7009981978264606</v>
      </c>
      <c r="AA75" s="32">
        <f t="shared" si="10"/>
        <v>0.8065216345123447</v>
      </c>
      <c r="AB75" s="32">
        <f t="shared" si="10"/>
        <v>0.9175621962564315</v>
      </c>
      <c r="AC75" s="32">
        <f t="shared" si="10"/>
        <v>3.1536610423884137</v>
      </c>
      <c r="AE75" s="1" t="s">
        <v>37</v>
      </c>
    </row>
    <row r="76" spans="1:29" ht="15" customHeight="1">
      <c r="A76" s="19" t="s">
        <v>24</v>
      </c>
      <c r="B76" s="32">
        <f t="shared" si="11"/>
        <v>0</v>
      </c>
      <c r="C76" s="32">
        <f t="shared" si="11"/>
        <v>0</v>
      </c>
      <c r="D76" s="32">
        <f t="shared" si="11"/>
        <v>0</v>
      </c>
      <c r="E76" s="32">
        <f t="shared" si="11"/>
        <v>0</v>
      </c>
      <c r="F76" s="32">
        <f t="shared" si="11"/>
        <v>0</v>
      </c>
      <c r="G76" s="32">
        <f t="shared" si="11"/>
        <v>0</v>
      </c>
      <c r="H76" s="32">
        <f t="shared" si="11"/>
        <v>0</v>
      </c>
      <c r="I76" s="32">
        <f t="shared" si="11"/>
        <v>0</v>
      </c>
      <c r="J76" s="32">
        <f t="shared" si="11"/>
        <v>0</v>
      </c>
      <c r="K76" s="32">
        <f t="shared" si="11"/>
        <v>0</v>
      </c>
      <c r="L76" s="32">
        <f t="shared" si="11"/>
        <v>0</v>
      </c>
      <c r="M76" s="32">
        <f t="shared" si="11"/>
        <v>0</v>
      </c>
      <c r="N76" s="32">
        <f t="shared" si="11"/>
        <v>0</v>
      </c>
      <c r="O76" s="32">
        <f t="shared" si="11"/>
        <v>0</v>
      </c>
      <c r="P76" s="32">
        <f t="shared" si="11"/>
        <v>0</v>
      </c>
      <c r="Q76" s="32">
        <f t="shared" si="11"/>
        <v>0</v>
      </c>
      <c r="R76" s="32">
        <f t="shared" si="10"/>
        <v>0</v>
      </c>
      <c r="S76" s="32">
        <f t="shared" si="10"/>
        <v>0</v>
      </c>
      <c r="T76" s="32">
        <f t="shared" si="10"/>
        <v>0</v>
      </c>
      <c r="U76" s="32">
        <f t="shared" si="10"/>
        <v>0</v>
      </c>
      <c r="V76" s="32">
        <f t="shared" si="10"/>
        <v>0</v>
      </c>
      <c r="W76" s="32">
        <f t="shared" si="10"/>
        <v>0</v>
      </c>
      <c r="X76" s="32">
        <f t="shared" si="10"/>
        <v>0</v>
      </c>
      <c r="Y76" s="32">
        <f t="shared" si="10"/>
        <v>0</v>
      </c>
      <c r="Z76" s="32">
        <f t="shared" si="10"/>
        <v>0</v>
      </c>
      <c r="AA76" s="32">
        <f t="shared" si="10"/>
        <v>0</v>
      </c>
      <c r="AB76" s="32">
        <f t="shared" si="10"/>
        <v>0</v>
      </c>
      <c r="AC76" s="32">
        <f t="shared" si="10"/>
        <v>0</v>
      </c>
    </row>
    <row r="77" spans="1:29" ht="15" customHeight="1">
      <c r="A77" s="19" t="s">
        <v>25</v>
      </c>
      <c r="B77" s="32">
        <f t="shared" si="11"/>
        <v>0</v>
      </c>
      <c r="C77" s="32">
        <f t="shared" si="11"/>
        <v>0</v>
      </c>
      <c r="D77" s="32">
        <f t="shared" si="11"/>
        <v>0</v>
      </c>
      <c r="E77" s="32">
        <f t="shared" si="11"/>
        <v>0</v>
      </c>
      <c r="F77" s="32">
        <f t="shared" si="11"/>
        <v>0</v>
      </c>
      <c r="G77" s="32">
        <f t="shared" si="11"/>
        <v>0</v>
      </c>
      <c r="H77" s="32">
        <f t="shared" si="11"/>
        <v>0</v>
      </c>
      <c r="I77" s="32">
        <f t="shared" si="11"/>
        <v>0</v>
      </c>
      <c r="J77" s="32">
        <f t="shared" si="11"/>
        <v>0</v>
      </c>
      <c r="K77" s="32">
        <f t="shared" si="11"/>
        <v>0</v>
      </c>
      <c r="L77" s="32">
        <f t="shared" si="11"/>
        <v>0</v>
      </c>
      <c r="M77" s="32">
        <f t="shared" si="11"/>
        <v>0</v>
      </c>
      <c r="N77" s="32">
        <f t="shared" si="11"/>
        <v>0</v>
      </c>
      <c r="O77" s="32">
        <f t="shared" si="11"/>
        <v>0</v>
      </c>
      <c r="P77" s="32">
        <f t="shared" si="11"/>
        <v>0</v>
      </c>
      <c r="Q77" s="32">
        <f t="shared" si="11"/>
        <v>0</v>
      </c>
      <c r="R77" s="32">
        <f t="shared" si="10"/>
        <v>0</v>
      </c>
      <c r="S77" s="32">
        <f t="shared" si="10"/>
        <v>0</v>
      </c>
      <c r="T77" s="32">
        <f t="shared" si="10"/>
        <v>0</v>
      </c>
      <c r="U77" s="32">
        <f t="shared" si="10"/>
        <v>0.14323550183272787</v>
      </c>
      <c r="V77" s="32">
        <f t="shared" si="10"/>
        <v>0.11275204140926069</v>
      </c>
      <c r="W77" s="32">
        <f t="shared" si="10"/>
        <v>0.09310816639349864</v>
      </c>
      <c r="X77" s="32">
        <f t="shared" si="10"/>
        <v>0.0837360002307887</v>
      </c>
      <c r="Y77" s="32">
        <f t="shared" si="10"/>
        <v>0.2975013536477577</v>
      </c>
      <c r="Z77" s="32">
        <f t="shared" si="10"/>
        <v>0.329761716659087</v>
      </c>
      <c r="AA77" s="32">
        <f t="shared" si="10"/>
        <v>0</v>
      </c>
      <c r="AB77" s="32">
        <f t="shared" si="10"/>
        <v>0</v>
      </c>
      <c r="AC77" s="32">
        <f>AC35/AC$20*100</f>
        <v>0.0010118975480674858</v>
      </c>
    </row>
    <row r="78" spans="1:29" ht="1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2"/>
      <c r="Y78" s="22"/>
      <c r="Z78" s="22"/>
      <c r="AA78" s="22"/>
      <c r="AB78" s="22"/>
      <c r="AC78" s="22"/>
    </row>
    <row r="79" spans="1:256" ht="15" customHeight="1">
      <c r="A79" s="28" t="s">
        <v>35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 t="s">
        <v>37</v>
      </c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ht="15" customHeight="1">
      <c r="A80" s="28" t="s">
        <v>43</v>
      </c>
    </row>
    <row r="81" ht="15" customHeight="1"/>
    <row r="82" ht="15" customHeight="1"/>
    <row r="83" ht="15" customHeight="1"/>
    <row r="84" spans="1:30" s="38" customFormat="1" ht="15" customHeight="1" hidden="1">
      <c r="A84" s="36" t="s">
        <v>48</v>
      </c>
      <c r="B84" s="37">
        <v>0.11802941762158524</v>
      </c>
      <c r="C84" s="37">
        <v>0.14910143807090018</v>
      </c>
      <c r="D84" s="37">
        <v>0.2420283761864577</v>
      </c>
      <c r="E84" s="37">
        <v>0.45089207001707926</v>
      </c>
      <c r="F84" s="37">
        <v>0.7187093607688491</v>
      </c>
      <c r="G84" s="37">
        <v>1.1409077767375149</v>
      </c>
      <c r="H84" s="37">
        <v>1.9356950257899364</v>
      </c>
      <c r="I84" s="37">
        <v>4.677871763438514</v>
      </c>
      <c r="J84" s="37">
        <v>9.401126265783308</v>
      </c>
      <c r="K84" s="37">
        <v>11.918350345260333</v>
      </c>
      <c r="L84" s="37">
        <v>15.266164431478533</v>
      </c>
      <c r="M84" s="37">
        <v>18.85408949051557</v>
      </c>
      <c r="N84" s="37">
        <v>21.65692959197304</v>
      </c>
      <c r="O84" s="37">
        <v>23.74698812277574</v>
      </c>
      <c r="P84" s="37">
        <v>25.755145102829825</v>
      </c>
      <c r="Q84" s="37">
        <v>35.5427598739351</v>
      </c>
      <c r="R84" s="37">
        <v>46.378983283324075</v>
      </c>
      <c r="S84" s="37">
        <v>54.60034026311889</v>
      </c>
      <c r="T84" s="37">
        <v>63.03412209646774</v>
      </c>
      <c r="U84" s="37">
        <v>72.53228596768676</v>
      </c>
      <c r="V84" s="37">
        <v>81.3499348748106</v>
      </c>
      <c r="W84" s="37">
        <v>86.15007751691425</v>
      </c>
      <c r="X84" s="37">
        <v>92.10814646624468</v>
      </c>
      <c r="Y84" s="37">
        <v>100</v>
      </c>
      <c r="Z84" s="37">
        <v>109.07501186969668</v>
      </c>
      <c r="AA84" s="37">
        <v>114.08689293544731</v>
      </c>
      <c r="AB84" s="37">
        <v>121.74281048553523</v>
      </c>
      <c r="AC84" s="37">
        <v>127.19874043837436</v>
      </c>
      <c r="AD84" s="37">
        <v>135.63737459298054</v>
      </c>
    </row>
    <row r="85" spans="1:29" ht="15" customHeight="1">
      <c r="A85" s="52" t="s">
        <v>39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6" spans="1:29" ht="15" customHeight="1">
      <c r="A86" s="53" t="s">
        <v>38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</row>
    <row r="87" spans="1:13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29" ht="15" customHeight="1">
      <c r="A88" s="29" t="s">
        <v>1</v>
      </c>
      <c r="B88" s="5">
        <v>1980</v>
      </c>
      <c r="C88" s="5">
        <v>1981</v>
      </c>
      <c r="D88" s="5">
        <v>1982</v>
      </c>
      <c r="E88" s="5">
        <v>1983</v>
      </c>
      <c r="F88" s="5">
        <v>1984</v>
      </c>
      <c r="G88" s="5">
        <v>1985</v>
      </c>
      <c r="H88" s="5">
        <v>1986</v>
      </c>
      <c r="I88" s="5">
        <v>1987</v>
      </c>
      <c r="J88" s="5">
        <v>1988</v>
      </c>
      <c r="K88" s="5">
        <v>1989</v>
      </c>
      <c r="L88" s="5">
        <v>1990</v>
      </c>
      <c r="M88" s="5">
        <v>1991</v>
      </c>
      <c r="N88" s="5">
        <v>1992</v>
      </c>
      <c r="O88" s="5">
        <v>1993</v>
      </c>
      <c r="P88" s="5">
        <v>1994</v>
      </c>
      <c r="Q88" s="5">
        <v>1995</v>
      </c>
      <c r="R88" s="5">
        <v>1996</v>
      </c>
      <c r="S88" s="5">
        <v>1997</v>
      </c>
      <c r="T88" s="6">
        <v>1998</v>
      </c>
      <c r="U88" s="5">
        <v>1999</v>
      </c>
      <c r="V88" s="6">
        <v>2000</v>
      </c>
      <c r="W88" s="5">
        <v>2001</v>
      </c>
      <c r="X88" s="6">
        <v>2002</v>
      </c>
      <c r="Y88" s="6">
        <v>2003</v>
      </c>
      <c r="Z88" s="6">
        <v>2004</v>
      </c>
      <c r="AA88" s="6">
        <v>2005</v>
      </c>
      <c r="AB88" s="5">
        <v>2006</v>
      </c>
      <c r="AC88" s="5">
        <v>2007</v>
      </c>
    </row>
    <row r="89" spans="1:22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9"/>
      <c r="T89" s="39"/>
      <c r="U89" s="2"/>
      <c r="V89" s="2"/>
    </row>
    <row r="90" spans="1:29" s="31" customFormat="1" ht="15" customHeight="1">
      <c r="A90" s="8" t="s">
        <v>21</v>
      </c>
      <c r="B90" s="9">
        <f>SUM(B91:B101)</f>
        <v>14437078.775252486</v>
      </c>
      <c r="C90" s="9">
        <f aca="true" t="shared" si="12" ref="C90:AB90">SUM(C91:C101)</f>
        <v>16080998.48681442</v>
      </c>
      <c r="D90" s="9">
        <f t="shared" si="12"/>
        <v>18889107.43456784</v>
      </c>
      <c r="E90" s="9">
        <f t="shared" si="12"/>
        <v>22192450.622653376</v>
      </c>
      <c r="F90" s="9">
        <f t="shared" si="12"/>
        <v>19675825.544935524</v>
      </c>
      <c r="G90" s="9">
        <f t="shared" si="12"/>
        <v>17839215.767465603</v>
      </c>
      <c r="H90" s="9">
        <f t="shared" si="12"/>
        <v>15864844.198516129</v>
      </c>
      <c r="I90" s="9">
        <f t="shared" si="12"/>
        <v>15077390.652572354</v>
      </c>
      <c r="J90" s="9">
        <f t="shared" si="12"/>
        <v>16827207.24385666</v>
      </c>
      <c r="K90" s="9">
        <f t="shared" si="12"/>
        <v>17330036.20607097</v>
      </c>
      <c r="L90" s="9">
        <f t="shared" si="12"/>
        <v>19493936.69482293</v>
      </c>
      <c r="M90" s="9">
        <f t="shared" si="12"/>
        <v>11022260.189469231</v>
      </c>
      <c r="N90" s="9">
        <f t="shared" si="12"/>
        <v>32116883.28422146</v>
      </c>
      <c r="O90" s="9">
        <f t="shared" si="12"/>
        <v>34405139.665539205</v>
      </c>
      <c r="P90" s="9">
        <f t="shared" si="12"/>
        <v>39361894.80402549</v>
      </c>
      <c r="Q90" s="9">
        <f t="shared" si="12"/>
        <v>32220987.972288467</v>
      </c>
      <c r="R90" s="9">
        <f t="shared" si="12"/>
        <v>12671286.731533537</v>
      </c>
      <c r="S90" s="9">
        <f t="shared" si="12"/>
        <v>19982390.90163643</v>
      </c>
      <c r="T90" s="9">
        <f t="shared" si="12"/>
        <v>24358802.79811245</v>
      </c>
      <c r="U90" s="9">
        <f t="shared" si="12"/>
        <v>26913540.36972809</v>
      </c>
      <c r="V90" s="9">
        <f t="shared" si="12"/>
        <v>31452550.589469135</v>
      </c>
      <c r="W90" s="9">
        <f t="shared" si="12"/>
        <v>34023997.981017604</v>
      </c>
      <c r="X90" s="9">
        <f t="shared" si="12"/>
        <v>34492115.90490851</v>
      </c>
      <c r="Y90" s="9">
        <f>SUM(Y91:Y101)</f>
        <v>34555354.031</v>
      </c>
      <c r="Z90" s="9">
        <f t="shared" si="12"/>
        <v>34963421.023101516</v>
      </c>
      <c r="AA90" s="9">
        <f t="shared" si="12"/>
        <v>38743546.923492774</v>
      </c>
      <c r="AB90" s="9">
        <f t="shared" si="12"/>
        <v>41858860.40971167</v>
      </c>
      <c r="AC90" s="9">
        <f>SUM(AC91:AC101)</f>
        <v>42777643.09023327</v>
      </c>
    </row>
    <row r="91" spans="1:29" ht="15" customHeight="1">
      <c r="A91" s="19" t="s">
        <v>6</v>
      </c>
      <c r="B91" s="13">
        <f>B8/B$84*100</f>
        <v>1486070.197875168</v>
      </c>
      <c r="C91" s="13">
        <f aca="true" t="shared" si="13" ref="C91:AB94">C8/C$84*100</f>
        <v>855122.5370433495</v>
      </c>
      <c r="D91" s="13">
        <f t="shared" si="13"/>
        <v>988313.8653780053</v>
      </c>
      <c r="E91" s="13">
        <f t="shared" si="13"/>
        <v>815716.2754848809</v>
      </c>
      <c r="F91" s="13">
        <f t="shared" si="13"/>
        <v>506880.8337354687</v>
      </c>
      <c r="G91" s="13">
        <f t="shared" si="13"/>
        <v>455163.87090021017</v>
      </c>
      <c r="H91" s="13">
        <f t="shared" si="13"/>
        <v>484632.1282543832</v>
      </c>
      <c r="I91" s="13">
        <f t="shared" si="13"/>
        <v>415445.33460478735</v>
      </c>
      <c r="J91" s="13">
        <f t="shared" si="13"/>
        <v>459466.22541614133</v>
      </c>
      <c r="K91" s="13">
        <f t="shared" si="13"/>
        <v>621692.4981523652</v>
      </c>
      <c r="L91" s="13">
        <f t="shared" si="13"/>
        <v>772993.7046706567</v>
      </c>
      <c r="M91" s="13">
        <f t="shared" si="13"/>
        <v>998913.2601430647</v>
      </c>
      <c r="N91" s="13">
        <f t="shared" si="13"/>
        <v>1125230.6055901933</v>
      </c>
      <c r="O91" s="13">
        <f t="shared" si="13"/>
        <v>1151739.7009925765</v>
      </c>
      <c r="P91" s="13">
        <f t="shared" si="13"/>
        <v>1137538.514460979</v>
      </c>
      <c r="Q91" s="13">
        <f t="shared" si="13"/>
        <v>872934.3700389724</v>
      </c>
      <c r="R91" s="13">
        <f t="shared" si="13"/>
        <v>767912.9355301253</v>
      </c>
      <c r="S91" s="13">
        <f t="shared" si="13"/>
        <v>871548.4165607605</v>
      </c>
      <c r="T91" s="13">
        <f t="shared" si="13"/>
        <v>993280.7092035082</v>
      </c>
      <c r="U91" s="13">
        <f t="shared" si="13"/>
        <v>1130707.4043762637</v>
      </c>
      <c r="V91" s="13">
        <f t="shared" si="13"/>
        <v>1257819.3745018437</v>
      </c>
      <c r="W91" s="13">
        <f t="shared" si="13"/>
        <v>1293986.2843200946</v>
      </c>
      <c r="X91" s="13">
        <f>X8/X$84*100</f>
        <v>1315096.8339634489</v>
      </c>
      <c r="Y91" s="13">
        <f>Y8/Y$84*100</f>
        <v>1265278.476</v>
      </c>
      <c r="Z91" s="13">
        <f t="shared" si="13"/>
        <v>1256316.3015164481</v>
      </c>
      <c r="AA91" s="13">
        <f t="shared" si="13"/>
        <v>1318076.383104634</v>
      </c>
      <c r="AB91" s="13">
        <f t="shared" si="13"/>
        <v>1359794.055515657</v>
      </c>
      <c r="AC91" s="13">
        <f>AC8/AC$84*100</f>
        <v>1456675.5092183365</v>
      </c>
    </row>
    <row r="92" spans="1:29" ht="15" customHeight="1">
      <c r="A92" s="19" t="s">
        <v>7</v>
      </c>
      <c r="B92" s="13">
        <f>B9/B$84*100</f>
        <v>358385.230160317</v>
      </c>
      <c r="C92" s="13">
        <f t="shared" si="13"/>
        <v>226020.62351655588</v>
      </c>
      <c r="D92" s="13">
        <f t="shared" si="13"/>
        <v>231377.82801491767</v>
      </c>
      <c r="E92" s="13">
        <f t="shared" si="13"/>
        <v>135509.14745004408</v>
      </c>
      <c r="F92" s="13">
        <f t="shared" si="13"/>
        <v>272432.79507385334</v>
      </c>
      <c r="G92" s="13">
        <f t="shared" si="13"/>
        <v>152159.53781682358</v>
      </c>
      <c r="H92" s="13">
        <f t="shared" si="13"/>
        <v>435760.79328703997</v>
      </c>
      <c r="I92" s="13">
        <f t="shared" si="13"/>
        <v>232135.47846420633</v>
      </c>
      <c r="J92" s="13">
        <f t="shared" si="13"/>
        <v>234939.93565843994</v>
      </c>
      <c r="K92" s="13">
        <f t="shared" si="13"/>
        <v>275075.7365765613</v>
      </c>
      <c r="L92" s="13">
        <f t="shared" si="13"/>
        <v>297137.4388347704</v>
      </c>
      <c r="M92" s="13">
        <f t="shared" si="13"/>
        <v>347871.4791981529</v>
      </c>
      <c r="N92" s="13">
        <f t="shared" si="13"/>
        <v>532602.7381219903</v>
      </c>
      <c r="O92" s="13">
        <f t="shared" si="13"/>
        <v>786771.3119408478</v>
      </c>
      <c r="P92" s="13">
        <f t="shared" si="13"/>
        <v>561692.7430321682</v>
      </c>
      <c r="Q92" s="13">
        <f t="shared" si="13"/>
        <v>421392.5860884978</v>
      </c>
      <c r="R92" s="13">
        <f t="shared" si="13"/>
        <v>424546.8681302402</v>
      </c>
      <c r="S92" s="13">
        <f t="shared" si="13"/>
        <v>459586.1139156682</v>
      </c>
      <c r="T92" s="13">
        <f t="shared" si="13"/>
        <v>485719.1245266139</v>
      </c>
      <c r="U92" s="13">
        <f t="shared" si="13"/>
        <v>489356.04367705545</v>
      </c>
      <c r="V92" s="13">
        <f t="shared" si="13"/>
        <v>582010.8457721766</v>
      </c>
      <c r="W92" s="13">
        <f t="shared" si="13"/>
        <v>675680.1500099796</v>
      </c>
      <c r="X92" s="13">
        <f t="shared" si="13"/>
        <v>1074334.5208478873</v>
      </c>
      <c r="Y92" s="13">
        <f>Y9/Y$84*100</f>
        <v>717548.191</v>
      </c>
      <c r="Z92" s="13">
        <f t="shared" si="13"/>
        <v>763392.5797731986</v>
      </c>
      <c r="AA92" s="13">
        <f t="shared" si="13"/>
        <v>810287.949136333</v>
      </c>
      <c r="AB92" s="13">
        <f t="shared" si="13"/>
        <v>855670.323237503</v>
      </c>
      <c r="AC92" s="13">
        <f>AC9/AC$84*100</f>
        <v>885226.3757639381</v>
      </c>
    </row>
    <row r="93" spans="1:29" ht="15" customHeight="1">
      <c r="A93" s="19" t="s">
        <v>8</v>
      </c>
      <c r="B93" s="13">
        <f>B10/B$84*100</f>
        <v>203339.1376796125</v>
      </c>
      <c r="C93" s="13">
        <f t="shared" si="13"/>
        <v>345402.43653123523</v>
      </c>
      <c r="D93" s="13">
        <f t="shared" si="13"/>
        <v>225180.20762166093</v>
      </c>
      <c r="E93" s="13">
        <f t="shared" si="13"/>
        <v>1171233.727796535</v>
      </c>
      <c r="F93" s="13">
        <f t="shared" si="13"/>
        <v>1398757.3487627415</v>
      </c>
      <c r="G93" s="13">
        <f t="shared" si="13"/>
        <v>615036.5650118957</v>
      </c>
      <c r="H93" s="13">
        <f t="shared" si="13"/>
        <v>219662.70219994005</v>
      </c>
      <c r="I93" s="13">
        <f t="shared" si="13"/>
        <v>650017.8187366353</v>
      </c>
      <c r="J93" s="13">
        <f t="shared" si="13"/>
        <v>609958.8323657319</v>
      </c>
      <c r="K93" s="13">
        <f t="shared" si="13"/>
        <v>444956.62959840294</v>
      </c>
      <c r="L93" s="13">
        <f t="shared" si="13"/>
        <v>574004.6256760589</v>
      </c>
      <c r="M93" s="13">
        <f t="shared" si="13"/>
        <v>410048.9712796304</v>
      </c>
      <c r="N93" s="13">
        <f t="shared" si="13"/>
        <v>697316.7611717838</v>
      </c>
      <c r="O93" s="13">
        <f t="shared" si="13"/>
        <v>183014.74601874684</v>
      </c>
      <c r="P93" s="13">
        <f t="shared" si="13"/>
        <v>227753.56444625495</v>
      </c>
      <c r="Q93" s="13">
        <f t="shared" si="13"/>
        <v>525927.3018274601</v>
      </c>
      <c r="R93" s="13">
        <f t="shared" si="13"/>
        <v>312860.20677424455</v>
      </c>
      <c r="S93" s="13">
        <f t="shared" si="13"/>
        <v>488345.64714261924</v>
      </c>
      <c r="T93" s="13">
        <f t="shared" si="13"/>
        <v>610044.1684767246</v>
      </c>
      <c r="U93" s="13">
        <f t="shared" si="13"/>
        <v>695585.9149741486</v>
      </c>
      <c r="V93" s="13">
        <f t="shared" si="13"/>
        <v>395948.06743937166</v>
      </c>
      <c r="W93" s="13">
        <f t="shared" si="13"/>
        <v>356489.4586887661</v>
      </c>
      <c r="X93" s="13">
        <f t="shared" si="13"/>
        <v>222610.53323349947</v>
      </c>
      <c r="Y93" s="13">
        <f t="shared" si="13"/>
        <v>207004.336</v>
      </c>
      <c r="Z93" s="13">
        <f t="shared" si="13"/>
        <v>188041.69487052137</v>
      </c>
      <c r="AA93" s="13">
        <f t="shared" si="13"/>
        <v>284211.369647402</v>
      </c>
      <c r="AB93" s="13">
        <f t="shared" si="13"/>
        <v>327353.6222883165</v>
      </c>
      <c r="AC93" s="13">
        <f>AC10/AC$84*100</f>
        <v>338839.04708066804</v>
      </c>
    </row>
    <row r="94" spans="1:29" ht="15" customHeight="1">
      <c r="A94" s="19" t="s">
        <v>9</v>
      </c>
      <c r="B94" s="13">
        <f>B11/B$84*100</f>
        <v>343134.7948343461</v>
      </c>
      <c r="C94" s="13">
        <f t="shared" si="13"/>
        <v>313880.2724206177</v>
      </c>
      <c r="D94" s="13">
        <f t="shared" si="13"/>
        <v>1162260.4110820773</v>
      </c>
      <c r="E94" s="13">
        <f t="shared" si="13"/>
        <v>169441.87995390128</v>
      </c>
      <c r="F94" s="13">
        <f t="shared" si="13"/>
        <v>271041.41205509007</v>
      </c>
      <c r="G94" s="13">
        <f t="shared" si="13"/>
        <v>332542.2157125741</v>
      </c>
      <c r="H94" s="13">
        <f t="shared" si="13"/>
        <v>592190.3940070348</v>
      </c>
      <c r="I94" s="13">
        <f t="shared" si="13"/>
        <v>435112.39788750856</v>
      </c>
      <c r="J94" s="13">
        <f t="shared" si="13"/>
        <v>317759.7997883178</v>
      </c>
      <c r="K94" s="13">
        <f t="shared" si="13"/>
        <v>530983.635878491</v>
      </c>
      <c r="L94" s="13">
        <f t="shared" si="13"/>
        <v>667289.3538991831</v>
      </c>
      <c r="M94" s="13">
        <f t="shared" si="13"/>
        <v>643755.2980803264</v>
      </c>
      <c r="N94" s="13">
        <f t="shared" si="13"/>
        <v>979568.2213356298</v>
      </c>
      <c r="O94" s="13">
        <f t="shared" si="13"/>
        <v>1266701.6484145175</v>
      </c>
      <c r="P94" s="13">
        <f t="shared" si="13"/>
        <v>858831.7018477855</v>
      </c>
      <c r="Q94" s="13">
        <f t="shared" si="13"/>
        <v>448122.8963786878</v>
      </c>
      <c r="R94" s="13">
        <f t="shared" si="13"/>
        <v>357438.01451466075</v>
      </c>
      <c r="S94" s="13">
        <f t="shared" si="13"/>
        <v>258184.92580937536</v>
      </c>
      <c r="T94" s="13">
        <f t="shared" si="13"/>
        <v>264020.81517896784</v>
      </c>
      <c r="U94" s="13">
        <f t="shared" si="13"/>
        <v>373248.529793489</v>
      </c>
      <c r="V94" s="13">
        <f t="shared" si="13"/>
        <v>434261.3507234507</v>
      </c>
      <c r="W94" s="13">
        <f t="shared" si="13"/>
        <v>387139.28949688794</v>
      </c>
      <c r="X94" s="13">
        <f t="shared" si="13"/>
        <v>281721.26783063204</v>
      </c>
      <c r="Y94" s="13">
        <f t="shared" si="13"/>
        <v>347016.926</v>
      </c>
      <c r="Z94" s="13">
        <f t="shared" si="13"/>
        <v>639498.7972435778</v>
      </c>
      <c r="AA94" s="13">
        <f t="shared" si="13"/>
        <v>359172.7914194803</v>
      </c>
      <c r="AB94" s="13">
        <f t="shared" si="13"/>
        <v>421202.367478551</v>
      </c>
      <c r="AC94" s="13">
        <f>AC11/AC$84*100</f>
        <v>440711.75395922374</v>
      </c>
    </row>
    <row r="95" spans="1:29" ht="15" customHeight="1">
      <c r="A95" s="19" t="s">
        <v>10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>
        <f aca="true" t="shared" si="14" ref="R95:S97">R12/R$84*100</f>
        <v>3589.744496616904</v>
      </c>
      <c r="S95" s="13">
        <f t="shared" si="14"/>
        <v>6094.339309910236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ht="15" customHeight="1">
      <c r="A96" s="33" t="s">
        <v>2</v>
      </c>
      <c r="B96" s="13">
        <f aca="true" t="shared" si="15" ref="B96:Q96">B13/B$84*100</f>
        <v>5471517.296395572</v>
      </c>
      <c r="C96" s="13">
        <f t="shared" si="15"/>
        <v>6557280.819351236</v>
      </c>
      <c r="D96" s="13">
        <f t="shared" si="15"/>
        <v>5083701.421242048</v>
      </c>
      <c r="E96" s="13">
        <f t="shared" si="15"/>
        <v>6717572.122936802</v>
      </c>
      <c r="F96" s="13">
        <f t="shared" si="15"/>
        <v>7226425.984550931</v>
      </c>
      <c r="G96" s="13">
        <f t="shared" si="15"/>
        <v>6068325.714982698</v>
      </c>
      <c r="H96" s="13">
        <f t="shared" si="15"/>
        <v>6243183.88950154</v>
      </c>
      <c r="I96" s="13">
        <f t="shared" si="15"/>
        <v>5876903.299245678</v>
      </c>
      <c r="J96" s="13">
        <f t="shared" si="15"/>
        <v>6670870.938969849</v>
      </c>
      <c r="K96" s="13">
        <f t="shared" si="15"/>
        <v>6817499.624208705</v>
      </c>
      <c r="L96" s="13">
        <f t="shared" si="15"/>
        <v>7103673.58394141</v>
      </c>
      <c r="M96" s="13">
        <f t="shared" si="15"/>
        <v>7864305.517091582</v>
      </c>
      <c r="N96" s="13">
        <f t="shared" si="15"/>
        <v>8526750.720399622</v>
      </c>
      <c r="O96" s="13">
        <f t="shared" si="15"/>
        <v>8803526.911250407</v>
      </c>
      <c r="P96" s="13">
        <f t="shared" si="15"/>
        <v>8688308.0451142</v>
      </c>
      <c r="Q96" s="13">
        <f t="shared" si="15"/>
        <v>8302658.96477015</v>
      </c>
      <c r="R96" s="13">
        <f t="shared" si="14"/>
        <v>8230465.221027186</v>
      </c>
      <c r="S96" s="13">
        <f t="shared" si="14"/>
        <v>10237879.084749667</v>
      </c>
      <c r="T96" s="13">
        <f aca="true" t="shared" si="16" ref="T96:AC96">T13/T$84*100</f>
        <v>10795739.652859118</v>
      </c>
      <c r="U96" s="13">
        <f t="shared" si="16"/>
        <v>11828164.326465683</v>
      </c>
      <c r="V96" s="13">
        <f t="shared" si="16"/>
        <v>13320840.616131138</v>
      </c>
      <c r="W96" s="13">
        <f t="shared" si="16"/>
        <v>13784566.946754567</v>
      </c>
      <c r="X96" s="13">
        <f t="shared" si="16"/>
        <v>14182896.868723206</v>
      </c>
      <c r="Y96" s="13">
        <f t="shared" si="16"/>
        <v>13142044.49</v>
      </c>
      <c r="Z96" s="13">
        <f t="shared" si="16"/>
        <v>13601960.260819228</v>
      </c>
      <c r="AA96" s="13">
        <f t="shared" si="16"/>
        <v>15036036.068320455</v>
      </c>
      <c r="AB96" s="13">
        <f t="shared" si="16"/>
        <v>17173525.825974017</v>
      </c>
      <c r="AC96" s="13">
        <f t="shared" si="16"/>
        <v>16868688.185159694</v>
      </c>
    </row>
    <row r="97" spans="1:29" ht="15" customHeight="1">
      <c r="A97" s="19" t="s">
        <v>11</v>
      </c>
      <c r="B97" s="13"/>
      <c r="C97" s="13">
        <f>C14/C$84*100</f>
        <v>2181065.4827176253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>
        <f>P14/P$84*100</f>
        <v>1485140.1476203415</v>
      </c>
      <c r="Q97" s="13">
        <f>Q14/Q$84*100</f>
        <v>334960.4938453503</v>
      </c>
      <c r="R97" s="13">
        <f t="shared" si="14"/>
        <v>1442257.3904083613</v>
      </c>
      <c r="S97" s="13">
        <f t="shared" si="14"/>
        <v>17098.737764288628</v>
      </c>
      <c r="T97" s="13"/>
      <c r="U97" s="13">
        <f>U14/U$84*100</f>
        <v>275739.2757331546</v>
      </c>
      <c r="V97" s="13"/>
      <c r="W97" s="13">
        <f>W14/W$84*100</f>
        <v>510736.6269213312</v>
      </c>
      <c r="X97" s="13"/>
      <c r="Y97" s="13">
        <f aca="true" t="shared" si="17" ref="Y97:AC98">Y14/Y$84*100</f>
        <v>150000</v>
      </c>
      <c r="Z97" s="13">
        <f t="shared" si="17"/>
        <v>144730.87308813602</v>
      </c>
      <c r="AA97" s="13">
        <f t="shared" si="17"/>
        <v>1265633.9145084796</v>
      </c>
      <c r="AB97" s="13">
        <f t="shared" si="17"/>
        <v>653091.6255580186</v>
      </c>
      <c r="AC97" s="13">
        <f t="shared" si="17"/>
        <v>199926.97971974517</v>
      </c>
    </row>
    <row r="98" spans="1:29" ht="15" customHeight="1">
      <c r="A98" s="19" t="s">
        <v>12</v>
      </c>
      <c r="B98" s="13"/>
      <c r="C98" s="13">
        <f aca="true" t="shared" si="18" ref="C98:Q98">C15/C$84*100</f>
        <v>450699.87834755355</v>
      </c>
      <c r="D98" s="13">
        <f t="shared" si="18"/>
        <v>11198273.701229129</v>
      </c>
      <c r="E98" s="13"/>
      <c r="F98" s="13"/>
      <c r="G98" s="13"/>
      <c r="H98" s="13"/>
      <c r="I98" s="13"/>
      <c r="J98" s="13"/>
      <c r="K98" s="13">
        <f t="shared" si="18"/>
        <v>8486329.57330562</v>
      </c>
      <c r="L98" s="13">
        <f t="shared" si="18"/>
        <v>9667264.469894527</v>
      </c>
      <c r="M98" s="13">
        <f t="shared" si="18"/>
        <v>205776.04672724547</v>
      </c>
      <c r="N98" s="13">
        <f t="shared" si="18"/>
        <v>19971281.624349404</v>
      </c>
      <c r="O98" s="13">
        <f t="shared" si="18"/>
        <v>22202981.96445008</v>
      </c>
      <c r="P98" s="13">
        <f t="shared" si="18"/>
        <v>26097797.555260047</v>
      </c>
      <c r="Q98" s="13">
        <f t="shared" si="18"/>
        <v>2038517.108884776</v>
      </c>
      <c r="R98" s="13"/>
      <c r="S98" s="13">
        <f>S15/S$84*100</f>
        <v>46761.997960013345</v>
      </c>
      <c r="T98" s="13">
        <f>T15/T$84*100</f>
        <v>976088.4478701702</v>
      </c>
      <c r="U98" s="13">
        <f>U15/U$84*100</f>
        <v>930669.0710130511</v>
      </c>
      <c r="V98" s="13">
        <f>V15/V$84*100</f>
        <v>947863.7090326193</v>
      </c>
      <c r="W98" s="13">
        <f>W15/W$84*100</f>
        <v>1290513.4586579092</v>
      </c>
      <c r="X98" s="13">
        <f>X15/X$84*100</f>
        <v>1539789.6574976253</v>
      </c>
      <c r="Y98" s="13">
        <f t="shared" si="17"/>
        <v>1418271.712</v>
      </c>
      <c r="Z98" s="13">
        <f t="shared" si="17"/>
        <v>388106.51288831915</v>
      </c>
      <c r="AA98" s="13">
        <f t="shared" si="17"/>
        <v>312475.08791541116</v>
      </c>
      <c r="AB98" s="13">
        <f t="shared" si="17"/>
        <v>384081.0789032642</v>
      </c>
      <c r="AC98" s="13">
        <f t="shared" si="17"/>
        <v>981455.158830624</v>
      </c>
    </row>
    <row r="99" spans="1:29" ht="15" customHeight="1">
      <c r="A99" s="19" t="s">
        <v>13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>
        <f>Q16/Q$84*100</f>
        <v>18728623.758003656</v>
      </c>
      <c r="R99" s="13">
        <f aca="true" t="shared" si="19" ref="R99:AB99">R16/R$84*100</f>
        <v>874038.3387096672</v>
      </c>
      <c r="S99" s="13">
        <f t="shared" si="19"/>
        <v>6781263.757986149</v>
      </c>
      <c r="T99" s="13">
        <f t="shared" si="19"/>
        <v>9937938.72057597</v>
      </c>
      <c r="U99" s="13">
        <f t="shared" si="19"/>
        <v>11107543.874446763</v>
      </c>
      <c r="V99" s="13">
        <f t="shared" si="19"/>
        <v>14423423.248041436</v>
      </c>
      <c r="W99" s="13">
        <f t="shared" si="19"/>
        <v>15518349.14991828</v>
      </c>
      <c r="X99" s="13">
        <f t="shared" si="19"/>
        <v>15628099.044719474</v>
      </c>
      <c r="Y99" s="13">
        <f>Y16/Y$84*100</f>
        <v>17023037.114</v>
      </c>
      <c r="Z99" s="13">
        <f t="shared" si="19"/>
        <v>17386646.84231745</v>
      </c>
      <c r="AA99" s="13">
        <f t="shared" si="19"/>
        <v>18427474.1901293</v>
      </c>
      <c r="AB99" s="13">
        <f t="shared" si="19"/>
        <v>17869837.170043673</v>
      </c>
      <c r="AC99" s="13">
        <f>AC16/AC$84*100</f>
        <v>17653969.6247066</v>
      </c>
    </row>
    <row r="100" spans="1:29" ht="15" customHeight="1">
      <c r="A100" s="19" t="s">
        <v>14</v>
      </c>
      <c r="B100" s="13">
        <f aca="true" t="shared" si="20" ref="B100:Q101">B17/B$84*100</f>
        <v>6574632.11830747</v>
      </c>
      <c r="C100" s="13">
        <f t="shared" si="20"/>
        <v>5151526.436886248</v>
      </c>
      <c r="D100" s="13"/>
      <c r="E100" s="13">
        <f t="shared" si="20"/>
        <v>12786652.024688777</v>
      </c>
      <c r="F100" s="13">
        <f t="shared" si="20"/>
        <v>7981668.687135648</v>
      </c>
      <c r="G100" s="13">
        <f t="shared" si="20"/>
        <v>8849619.755307263</v>
      </c>
      <c r="H100" s="13">
        <f t="shared" si="20"/>
        <v>7878668.796897049</v>
      </c>
      <c r="I100" s="13">
        <f t="shared" si="20"/>
        <v>7395585.375040332</v>
      </c>
      <c r="J100" s="13">
        <f t="shared" si="20"/>
        <v>8233598.593577719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>
        <f>AB17/AB$84*100</f>
        <v>669028.2545241334</v>
      </c>
      <c r="AC100" s="13">
        <f>AC17/AC$84*100</f>
        <v>571809.1999129355</v>
      </c>
    </row>
    <row r="101" spans="1:29" ht="15" customHeight="1">
      <c r="A101" s="19" t="s">
        <v>15</v>
      </c>
      <c r="B101" s="13"/>
      <c r="C101" s="13"/>
      <c r="D101" s="13"/>
      <c r="E101" s="13">
        <f t="shared" si="20"/>
        <v>396325.4443424366</v>
      </c>
      <c r="F101" s="13">
        <f t="shared" si="20"/>
        <v>2018618.4836217896</v>
      </c>
      <c r="G101" s="13">
        <f t="shared" si="20"/>
        <v>1366368.1077341374</v>
      </c>
      <c r="H101" s="13">
        <f t="shared" si="20"/>
        <v>10745.494369140997</v>
      </c>
      <c r="I101" s="13">
        <f t="shared" si="20"/>
        <v>72190.94859320608</v>
      </c>
      <c r="J101" s="13">
        <f t="shared" si="20"/>
        <v>300612.9180804623</v>
      </c>
      <c r="K101" s="13">
        <f t="shared" si="20"/>
        <v>153498.5083508249</v>
      </c>
      <c r="L101" s="13">
        <f t="shared" si="20"/>
        <v>411573.5179063229</v>
      </c>
      <c r="M101" s="13">
        <f t="shared" si="20"/>
        <v>551589.6169492308</v>
      </c>
      <c r="N101" s="13">
        <f t="shared" si="20"/>
        <v>284132.61325283715</v>
      </c>
      <c r="O101" s="13">
        <f t="shared" si="20"/>
        <v>10403.382472030433</v>
      </c>
      <c r="P101" s="13">
        <f t="shared" si="20"/>
        <v>304832.5322437177</v>
      </c>
      <c r="Q101" s="13">
        <f t="shared" si="20"/>
        <v>547850.492450916</v>
      </c>
      <c r="R101" s="13">
        <f aca="true" t="shared" si="21" ref="R101:AA101">R18/R$84*100</f>
        <v>258178.0119424342</v>
      </c>
      <c r="S101" s="13">
        <f t="shared" si="21"/>
        <v>815627.8804379771</v>
      </c>
      <c r="T101" s="13">
        <f t="shared" si="21"/>
        <v>295971.15942137386</v>
      </c>
      <c r="U101" s="13">
        <f t="shared" si="21"/>
        <v>82525.92924848227</v>
      </c>
      <c r="V101" s="13">
        <f t="shared" si="21"/>
        <v>90383.37782710018</v>
      </c>
      <c r="W101" s="13">
        <f t="shared" si="21"/>
        <v>206536.61624978326</v>
      </c>
      <c r="X101" s="13">
        <f t="shared" si="21"/>
        <v>247567.17809272942</v>
      </c>
      <c r="Y101" s="13">
        <f t="shared" si="21"/>
        <v>285152.786</v>
      </c>
      <c r="Z101" s="13">
        <f t="shared" si="21"/>
        <v>594727.1605846344</v>
      </c>
      <c r="AA101" s="13">
        <f t="shared" si="21"/>
        <v>930179.1693112861</v>
      </c>
      <c r="AB101" s="13">
        <f>AB18/AB$84*100</f>
        <v>2145276.086188522</v>
      </c>
      <c r="AC101" s="13">
        <f>AC18/AC$84*100</f>
        <v>3380341.2558815056</v>
      </c>
    </row>
    <row r="102" spans="1:29" ht="15" customHeight="1">
      <c r="A102" s="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3"/>
      <c r="AC102" s="3"/>
    </row>
    <row r="103" spans="1:29" s="31" customFormat="1" ht="15" customHeight="1">
      <c r="A103" s="8" t="s">
        <v>22</v>
      </c>
      <c r="B103" s="9">
        <f>SUM(B104:B116)</f>
        <v>14437078.775252486</v>
      </c>
      <c r="C103" s="9">
        <f aca="true" t="shared" si="22" ref="C103:S103">SUM(C104:C116)</f>
        <v>16080998.486814424</v>
      </c>
      <c r="D103" s="9">
        <f t="shared" si="22"/>
        <v>18889107.43456784</v>
      </c>
      <c r="E103" s="9">
        <f t="shared" si="22"/>
        <v>22192450.622653373</v>
      </c>
      <c r="F103" s="9">
        <f t="shared" si="22"/>
        <v>19675825.544935517</v>
      </c>
      <c r="G103" s="9">
        <f t="shared" si="22"/>
        <v>17839215.767465603</v>
      </c>
      <c r="H103" s="9">
        <f t="shared" si="22"/>
        <v>15864844.19851613</v>
      </c>
      <c r="I103" s="9">
        <f t="shared" si="22"/>
        <v>15077390.652572352</v>
      </c>
      <c r="J103" s="9">
        <f t="shared" si="22"/>
        <v>16827207.24385666</v>
      </c>
      <c r="K103" s="9">
        <f t="shared" si="22"/>
        <v>17330037.464634407</v>
      </c>
      <c r="L103" s="9">
        <f t="shared" si="22"/>
        <v>19493937.1533533</v>
      </c>
      <c r="M103" s="9">
        <f t="shared" si="22"/>
        <v>11022258.333108043</v>
      </c>
      <c r="N103" s="9">
        <f t="shared" si="22"/>
        <v>32116883.28422146</v>
      </c>
      <c r="O103" s="9">
        <f t="shared" si="22"/>
        <v>34405140.381419465</v>
      </c>
      <c r="P103" s="9">
        <f t="shared" si="22"/>
        <v>39361894.8040255</v>
      </c>
      <c r="Q103" s="9">
        <f t="shared" si="22"/>
        <v>32220987.97228847</v>
      </c>
      <c r="R103" s="9">
        <f t="shared" si="22"/>
        <v>12671287.443062719</v>
      </c>
      <c r="S103" s="9">
        <f t="shared" si="22"/>
        <v>19982390.901636433</v>
      </c>
      <c r="T103" s="9">
        <f>SUM(T104:T118)</f>
        <v>24358802.79811245</v>
      </c>
      <c r="U103" s="9">
        <f>SUM(U104:U118)</f>
        <v>26913540.369728092</v>
      </c>
      <c r="V103" s="9">
        <f>SUM(V104:V118)</f>
        <v>31452550.589469127</v>
      </c>
      <c r="W103" s="9">
        <f>SUM(W104:W118)</f>
        <v>34023997.9810176</v>
      </c>
      <c r="X103" s="9">
        <f aca="true" t="shared" si="23" ref="X103:AC103">X104+X108+X111+X114+X115+X116+X117+X118</f>
        <v>34492115.90490851</v>
      </c>
      <c r="Y103" s="9">
        <f t="shared" si="23"/>
        <v>34555354.030999996</v>
      </c>
      <c r="Z103" s="9">
        <f t="shared" si="23"/>
        <v>34963421.023101516</v>
      </c>
      <c r="AA103" s="9">
        <f t="shared" si="23"/>
        <v>38743546.92349279</v>
      </c>
      <c r="AB103" s="9">
        <f t="shared" si="23"/>
        <v>41858860.40971167</v>
      </c>
      <c r="AC103" s="9">
        <f t="shared" si="23"/>
        <v>42777643.090233274</v>
      </c>
    </row>
    <row r="104" spans="1:29" ht="15" customHeight="1">
      <c r="A104" s="19" t="s">
        <v>18</v>
      </c>
      <c r="B104" s="13">
        <f aca="true" t="shared" si="24" ref="B104:AC104">B21/B$84*100</f>
        <v>4274358.123306854</v>
      </c>
      <c r="C104" s="13">
        <f t="shared" si="24"/>
        <v>4083126.2788391463</v>
      </c>
      <c r="D104" s="13">
        <f t="shared" si="24"/>
        <v>3698326.6760027283</v>
      </c>
      <c r="E104" s="13">
        <f t="shared" si="24"/>
        <v>2666935.348750868</v>
      </c>
      <c r="F104" s="13">
        <f t="shared" si="24"/>
        <v>3219521.1671163905</v>
      </c>
      <c r="G104" s="13">
        <f t="shared" si="24"/>
        <v>3481262.974083294</v>
      </c>
      <c r="H104" s="13">
        <f t="shared" si="24"/>
        <v>3524832.1192619726</v>
      </c>
      <c r="I104" s="13">
        <f t="shared" si="24"/>
        <v>3306204.3557670275</v>
      </c>
      <c r="J104" s="13">
        <f t="shared" si="24"/>
        <v>3699397.180376264</v>
      </c>
      <c r="K104" s="13">
        <f t="shared" si="24"/>
        <v>3682450.903740516</v>
      </c>
      <c r="L104" s="13">
        <f t="shared" si="24"/>
        <v>4300013.948797896</v>
      </c>
      <c r="M104" s="13">
        <f t="shared" si="24"/>
        <v>4664624.565627595</v>
      </c>
      <c r="N104" s="13">
        <f t="shared" si="24"/>
        <v>6143203.6999977715</v>
      </c>
      <c r="O104" s="13">
        <f t="shared" si="24"/>
        <v>6989852.319031605</v>
      </c>
      <c r="P104" s="13">
        <f t="shared" si="24"/>
        <v>7844601.445394348</v>
      </c>
      <c r="Q104" s="13">
        <f t="shared" si="24"/>
        <v>6643499.9824862275</v>
      </c>
      <c r="R104" s="13">
        <f t="shared" si="24"/>
        <v>5304336.6495801285</v>
      </c>
      <c r="S104" s="13">
        <f t="shared" si="24"/>
        <v>10140691.573198859</v>
      </c>
      <c r="T104" s="13">
        <f t="shared" si="24"/>
        <v>11680259.868983846</v>
      </c>
      <c r="U104" s="13">
        <f t="shared" si="24"/>
        <v>12156021.295024404</v>
      </c>
      <c r="V104" s="13">
        <f t="shared" si="24"/>
        <v>12855373.54896911</v>
      </c>
      <c r="W104" s="13">
        <f t="shared" si="24"/>
        <v>14232222.364039922</v>
      </c>
      <c r="X104" s="13">
        <f t="shared" si="24"/>
        <v>14570033.686345173</v>
      </c>
      <c r="Y104" s="13">
        <f t="shared" si="24"/>
        <v>14312425.415</v>
      </c>
      <c r="Z104" s="13">
        <f t="shared" si="24"/>
        <v>14579473.099666072</v>
      </c>
      <c r="AA104" s="13">
        <f t="shared" si="24"/>
        <v>14974412.97017913</v>
      </c>
      <c r="AB104" s="13">
        <f t="shared" si="24"/>
        <v>14910996.327094683</v>
      </c>
      <c r="AC104" s="13">
        <f t="shared" si="24"/>
        <v>15850314.343142306</v>
      </c>
    </row>
    <row r="105" spans="1:29" ht="15" customHeight="1">
      <c r="A105" s="20" t="s">
        <v>27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>
        <f aca="true" t="shared" si="25" ref="X105:AC113">X22/X$84*100</f>
        <v>13560936.771838676</v>
      </c>
      <c r="Y105" s="13">
        <f t="shared" si="25"/>
        <v>13441687.392</v>
      </c>
      <c r="Z105" s="13">
        <f t="shared" si="25"/>
        <v>13617480.264631122</v>
      </c>
      <c r="AA105" s="13">
        <f t="shared" si="25"/>
        <v>13965412.569360662</v>
      </c>
      <c r="AB105" s="13">
        <f t="shared" si="25"/>
        <v>13924930.45986827</v>
      </c>
      <c r="AC105" s="13">
        <f t="shared" si="25"/>
        <v>14706612.294689385</v>
      </c>
    </row>
    <row r="106" spans="1:29" ht="15" customHeight="1">
      <c r="A106" s="20" t="s">
        <v>28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>
        <f t="shared" si="25"/>
        <v>440485.0510684059</v>
      </c>
      <c r="Y106" s="13">
        <f t="shared" si="25"/>
        <v>282706.487</v>
      </c>
      <c r="Z106" s="13">
        <f t="shared" si="25"/>
        <v>315138.34663674916</v>
      </c>
      <c r="AA106" s="13">
        <f t="shared" si="25"/>
        <v>341699.7807281652</v>
      </c>
      <c r="AB106" s="13">
        <f t="shared" si="25"/>
        <v>352562.58524686954</v>
      </c>
      <c r="AC106" s="13">
        <f t="shared" si="25"/>
        <v>371516.6505355055</v>
      </c>
    </row>
    <row r="107" spans="1:29" ht="15" customHeight="1">
      <c r="A107" s="20" t="s">
        <v>29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>
        <f t="shared" si="25"/>
        <v>568611.863438091</v>
      </c>
      <c r="Y107" s="13">
        <f t="shared" si="25"/>
        <v>588031.536</v>
      </c>
      <c r="Z107" s="13">
        <f t="shared" si="25"/>
        <v>646854.4883981978</v>
      </c>
      <c r="AA107" s="13">
        <f t="shared" si="25"/>
        <v>667300.620090303</v>
      </c>
      <c r="AB107" s="13">
        <f t="shared" si="25"/>
        <v>633503.2819795422</v>
      </c>
      <c r="AC107" s="13">
        <f t="shared" si="25"/>
        <v>772185.3979174142</v>
      </c>
    </row>
    <row r="108" spans="1:29" ht="15" customHeight="1">
      <c r="A108" s="19" t="s">
        <v>19</v>
      </c>
      <c r="B108" s="13">
        <f aca="true" t="shared" si="26" ref="B108:W108">B25/B$84*100</f>
        <v>33042.60987293703</v>
      </c>
      <c r="C108" s="13">
        <f t="shared" si="26"/>
        <v>1918157.220348219</v>
      </c>
      <c r="D108" s="13">
        <f t="shared" si="26"/>
        <v>1240763.602729996</v>
      </c>
      <c r="E108" s="13">
        <f t="shared" si="26"/>
        <v>707264.6010117687</v>
      </c>
      <c r="F108" s="13">
        <f t="shared" si="26"/>
        <v>2670203.1513086413</v>
      </c>
      <c r="G108" s="13">
        <f t="shared" si="26"/>
        <v>2783134.67989493</v>
      </c>
      <c r="H108" s="13">
        <f t="shared" si="26"/>
        <v>1388028.5707215401</v>
      </c>
      <c r="I108" s="13">
        <f t="shared" si="26"/>
        <v>1216322.3550655134</v>
      </c>
      <c r="J108" s="13">
        <f t="shared" si="26"/>
        <v>2263324.563296579</v>
      </c>
      <c r="K108" s="13">
        <f t="shared" si="26"/>
        <v>1546643.5761666107</v>
      </c>
      <c r="L108" s="13">
        <f t="shared" si="26"/>
        <v>1780140.658249677</v>
      </c>
      <c r="M108" s="13">
        <f t="shared" si="26"/>
        <v>2185777.733829621</v>
      </c>
      <c r="N108" s="13">
        <f t="shared" si="26"/>
        <v>1187030.2247059178</v>
      </c>
      <c r="O108" s="13">
        <f t="shared" si="26"/>
        <v>1726047.1007137112</v>
      </c>
      <c r="P108" s="13">
        <f t="shared" si="26"/>
        <v>2423175.0685474817</v>
      </c>
      <c r="Q108" s="13">
        <f t="shared" si="26"/>
        <v>749895.6776157937</v>
      </c>
      <c r="R108" s="13">
        <f t="shared" si="26"/>
        <v>884262.2476104579</v>
      </c>
      <c r="S108" s="13">
        <f t="shared" si="26"/>
        <v>1576502.4665632565</v>
      </c>
      <c r="T108" s="13">
        <f t="shared" si="26"/>
        <v>2421712.4443548666</v>
      </c>
      <c r="U108" s="13">
        <f t="shared" si="26"/>
        <v>2263657.103998433</v>
      </c>
      <c r="V108" s="13">
        <f t="shared" si="26"/>
        <v>1279717.8542331608</v>
      </c>
      <c r="W108" s="13">
        <f t="shared" si="26"/>
        <v>780144.5713940819</v>
      </c>
      <c r="X108" s="13">
        <f t="shared" si="25"/>
        <v>878668.4284181066</v>
      </c>
      <c r="Y108" s="13">
        <f t="shared" si="25"/>
        <v>1347267.244</v>
      </c>
      <c r="Z108" s="13">
        <f t="shared" si="25"/>
        <v>1447974.325124767</v>
      </c>
      <c r="AA108" s="13">
        <f t="shared" si="25"/>
        <v>2545884.6702429145</v>
      </c>
      <c r="AB108" s="13">
        <f t="shared" si="25"/>
        <v>2471113.3971705385</v>
      </c>
      <c r="AC108" s="13">
        <f t="shared" si="25"/>
        <v>2365977.201997569</v>
      </c>
    </row>
    <row r="109" spans="1:29" ht="15" customHeight="1">
      <c r="A109" s="21" t="s">
        <v>34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f t="shared" si="25"/>
        <v>142008.9970521072</v>
      </c>
      <c r="Y109" s="13">
        <f t="shared" si="25"/>
        <v>71765.027</v>
      </c>
      <c r="Z109" s="13">
        <f t="shared" si="25"/>
        <v>94322.07729017238</v>
      </c>
      <c r="AA109" s="13">
        <f t="shared" si="25"/>
        <v>225493.3212578258</v>
      </c>
      <c r="AB109" s="13">
        <f t="shared" si="25"/>
        <v>250894.65142279706</v>
      </c>
      <c r="AC109" s="13">
        <f t="shared" si="25"/>
        <v>182048.89388208117</v>
      </c>
    </row>
    <row r="110" spans="1:29" ht="15" customHeight="1">
      <c r="A110" s="21" t="s">
        <v>31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>
        <f t="shared" si="25"/>
        <v>736659.4313659995</v>
      </c>
      <c r="Y110" s="13">
        <f t="shared" si="25"/>
        <v>1275502.217</v>
      </c>
      <c r="Z110" s="13">
        <f t="shared" si="25"/>
        <v>1353652.2478345947</v>
      </c>
      <c r="AA110" s="13">
        <f t="shared" si="25"/>
        <v>2320391.348985089</v>
      </c>
      <c r="AB110" s="13">
        <f t="shared" si="25"/>
        <v>2220218.745747742</v>
      </c>
      <c r="AC110" s="13">
        <f t="shared" si="25"/>
        <v>2183928.308115488</v>
      </c>
    </row>
    <row r="111" spans="1:29" ht="15" customHeight="1">
      <c r="A111" s="19" t="s">
        <v>20</v>
      </c>
      <c r="B111" s="13">
        <f aca="true" t="shared" si="27" ref="B111:W111">B28/B$84*100</f>
        <v>2346872.5473855273</v>
      </c>
      <c r="C111" s="13">
        <f t="shared" si="27"/>
        <v>2654568.628719668</v>
      </c>
      <c r="D111" s="13">
        <f t="shared" si="27"/>
        <v>2521605.1506697186</v>
      </c>
      <c r="E111" s="13">
        <f t="shared" si="27"/>
        <v>15061254.01527413</v>
      </c>
      <c r="F111" s="13">
        <f t="shared" si="27"/>
        <v>3197119.9005143014</v>
      </c>
      <c r="G111" s="13">
        <f t="shared" si="27"/>
        <v>2503182.1661927793</v>
      </c>
      <c r="H111" s="13">
        <f t="shared" si="27"/>
        <v>2262701.480163493</v>
      </c>
      <c r="I111" s="13">
        <f t="shared" si="27"/>
        <v>2283495.687822825</v>
      </c>
      <c r="J111" s="13">
        <f t="shared" si="27"/>
        <v>2508380.308200782</v>
      </c>
      <c r="K111" s="13">
        <f t="shared" si="27"/>
        <v>2341359.2646315573</v>
      </c>
      <c r="L111" s="13">
        <f t="shared" si="27"/>
        <v>2578612.340820139</v>
      </c>
      <c r="M111" s="13">
        <f t="shared" si="27"/>
        <v>2875049.9475070494</v>
      </c>
      <c r="N111" s="13">
        <f t="shared" si="27"/>
        <v>2516604.6631190367</v>
      </c>
      <c r="O111" s="13">
        <f t="shared" si="27"/>
        <v>2514248.109752333</v>
      </c>
      <c r="P111" s="13">
        <f t="shared" si="27"/>
        <v>2432283.4427796355</v>
      </c>
      <c r="Q111" s="13">
        <f t="shared" si="27"/>
        <v>2306325.6790059838</v>
      </c>
      <c r="R111" s="13">
        <f t="shared" si="27"/>
        <v>3819128.1472892375</v>
      </c>
      <c r="S111" s="13">
        <f t="shared" si="27"/>
        <v>6504132.963066526</v>
      </c>
      <c r="T111" s="13">
        <f t="shared" si="27"/>
        <v>8567239.179972043</v>
      </c>
      <c r="U111" s="13">
        <f t="shared" si="27"/>
        <v>10759684.79399202</v>
      </c>
      <c r="V111" s="13">
        <f t="shared" si="27"/>
        <v>15470835.51863667</v>
      </c>
      <c r="W111" s="13">
        <f t="shared" si="27"/>
        <v>16735921.331201639</v>
      </c>
      <c r="X111" s="13">
        <f t="shared" si="25"/>
        <v>16536184.213175802</v>
      </c>
      <c r="Y111" s="13">
        <f t="shared" si="25"/>
        <v>16267970.212</v>
      </c>
      <c r="Z111" s="13">
        <f t="shared" si="25"/>
        <v>16559614.046687178</v>
      </c>
      <c r="AA111" s="13">
        <f t="shared" si="25"/>
        <v>18040826.659768745</v>
      </c>
      <c r="AB111" s="13">
        <f t="shared" si="25"/>
        <v>19884475.72670112</v>
      </c>
      <c r="AC111" s="13">
        <f t="shared" si="25"/>
        <v>20018648.307556648</v>
      </c>
    </row>
    <row r="112" spans="1:29" ht="15" customHeight="1">
      <c r="A112" s="20" t="s">
        <v>32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>
        <f t="shared" si="25"/>
        <v>10326638.31693301</v>
      </c>
      <c r="Y112" s="13">
        <f t="shared" si="25"/>
        <v>9909868.363</v>
      </c>
      <c r="Z112" s="13">
        <f t="shared" si="25"/>
        <v>10123329.350805879</v>
      </c>
      <c r="AA112" s="13">
        <f t="shared" si="25"/>
        <v>11532918.78975511</v>
      </c>
      <c r="AB112" s="13">
        <f t="shared" si="25"/>
        <v>12597277.768465979</v>
      </c>
      <c r="AC112" s="13">
        <f t="shared" si="25"/>
        <v>12664608.898234056</v>
      </c>
    </row>
    <row r="113" spans="1:29" ht="15" customHeight="1">
      <c r="A113" s="20" t="s">
        <v>33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>
        <f t="shared" si="25"/>
        <v>6209545.8962427955</v>
      </c>
      <c r="Y113" s="13">
        <f t="shared" si="25"/>
        <v>6358101.849</v>
      </c>
      <c r="Z113" s="13">
        <f t="shared" si="25"/>
        <v>6436284.695881301</v>
      </c>
      <c r="AA113" s="13">
        <f t="shared" si="25"/>
        <v>6507907.87001363</v>
      </c>
      <c r="AB113" s="13">
        <f t="shared" si="25"/>
        <v>7287197.95823514</v>
      </c>
      <c r="AC113" s="13">
        <f t="shared" si="25"/>
        <v>7354039.40932259</v>
      </c>
    </row>
    <row r="114" spans="1:29" ht="15" customHeight="1">
      <c r="A114" s="19" t="s">
        <v>16</v>
      </c>
      <c r="B114" s="13">
        <f>B31/B$84*100</f>
        <v>266035.371797493</v>
      </c>
      <c r="C114" s="13">
        <f aca="true" t="shared" si="28" ref="C114:AB116">C31/C$84*100</f>
        <v>567398.9539911166</v>
      </c>
      <c r="D114" s="13">
        <f t="shared" si="28"/>
        <v>303270.22457669565</v>
      </c>
      <c r="E114" s="13">
        <f t="shared" si="28"/>
        <v>538709.8513194061</v>
      </c>
      <c r="F114" s="13">
        <f t="shared" si="28"/>
        <v>359672.51035031205</v>
      </c>
      <c r="G114" s="13">
        <f t="shared" si="28"/>
        <v>811459.1020208253</v>
      </c>
      <c r="H114" s="13">
        <f t="shared" si="28"/>
        <v>296327.6716413114</v>
      </c>
      <c r="I114" s="13">
        <f t="shared" si="28"/>
        <v>304219.5408439194</v>
      </c>
      <c r="J114" s="13">
        <f t="shared" si="28"/>
        <v>248725.51797443297</v>
      </c>
      <c r="K114" s="13">
        <f t="shared" si="28"/>
        <v>931415.8149759878</v>
      </c>
      <c r="L114" s="13">
        <f t="shared" si="28"/>
        <v>525975.6002262795</v>
      </c>
      <c r="M114" s="13">
        <f t="shared" si="28"/>
        <v>973213.2124030902</v>
      </c>
      <c r="N114" s="13">
        <f t="shared" si="28"/>
        <v>2071740.1240769501</v>
      </c>
      <c r="O114" s="13">
        <f t="shared" si="28"/>
        <v>641409.340892011</v>
      </c>
      <c r="P114" s="13">
        <f t="shared" si="28"/>
        <v>247118.68927893162</v>
      </c>
      <c r="Q114" s="13">
        <f t="shared" si="28"/>
        <v>2054069.6265272053</v>
      </c>
      <c r="R114" s="13">
        <f t="shared" si="28"/>
        <v>1703350.4791901065</v>
      </c>
      <c r="S114" s="13">
        <f t="shared" si="28"/>
        <v>860716.8448681665</v>
      </c>
      <c r="T114" s="13">
        <f t="shared" si="28"/>
        <v>618541.6819215898</v>
      </c>
      <c r="U114" s="13">
        <f t="shared" si="28"/>
        <v>663639.4435637164</v>
      </c>
      <c r="V114" s="13">
        <f t="shared" si="28"/>
        <v>644573.0286163561</v>
      </c>
      <c r="W114" s="13">
        <f t="shared" si="28"/>
        <v>688828.414441635</v>
      </c>
      <c r="X114" s="13">
        <f t="shared" si="28"/>
        <v>628972.8392399166</v>
      </c>
      <c r="Y114" s="13">
        <f t="shared" si="28"/>
        <v>683289.578</v>
      </c>
      <c r="Z114" s="13">
        <f t="shared" si="28"/>
        <v>693416.5305464689</v>
      </c>
      <c r="AA114" s="13">
        <f t="shared" si="28"/>
        <v>580710.5049086263</v>
      </c>
      <c r="AB114" s="13">
        <f t="shared" si="28"/>
        <v>676361.9935469078</v>
      </c>
      <c r="AC114" s="13">
        <f aca="true" t="shared" si="29" ref="AC114:AC120">AC31/AC$84*100</f>
        <v>694658.2151323169</v>
      </c>
    </row>
    <row r="115" spans="1:29" ht="15" customHeight="1">
      <c r="A115" s="19" t="s">
        <v>15</v>
      </c>
      <c r="B115" s="13">
        <f>B32/B$84*100</f>
        <v>1397956.5715473357</v>
      </c>
      <c r="C115" s="13"/>
      <c r="D115" s="13">
        <f t="shared" si="28"/>
        <v>6197.620393256723</v>
      </c>
      <c r="E115" s="13">
        <f t="shared" si="28"/>
        <v>3217399.676035662</v>
      </c>
      <c r="F115" s="13">
        <f t="shared" si="28"/>
        <v>2169026.9879501024</v>
      </c>
      <c r="G115" s="13">
        <f t="shared" si="28"/>
        <v>15601.61159642546</v>
      </c>
      <c r="H115" s="13">
        <f t="shared" si="28"/>
        <v>174459.3004066786</v>
      </c>
      <c r="I115" s="13">
        <f t="shared" si="28"/>
        <v>604056.7469346236</v>
      </c>
      <c r="J115" s="13">
        <f t="shared" si="28"/>
        <v>194593.70593269798</v>
      </c>
      <c r="K115" s="13">
        <f t="shared" si="28"/>
        <v>527182.7742921377</v>
      </c>
      <c r="L115" s="13">
        <f t="shared" si="28"/>
        <v>681194.6803453127</v>
      </c>
      <c r="M115" s="13">
        <f t="shared" si="28"/>
        <v>323592.873740686</v>
      </c>
      <c r="N115" s="13">
        <f t="shared" si="28"/>
        <v>11401.893280916542</v>
      </c>
      <c r="O115" s="13">
        <f t="shared" si="28"/>
        <v>330602.7677872242</v>
      </c>
      <c r="P115" s="13">
        <f t="shared" si="28"/>
        <v>316918.60276505206</v>
      </c>
      <c r="Q115" s="13">
        <f t="shared" si="28"/>
        <v>671851.1051110505</v>
      </c>
      <c r="R115" s="13">
        <f t="shared" si="28"/>
        <v>960209.9193927865</v>
      </c>
      <c r="S115" s="13">
        <f t="shared" si="28"/>
        <v>900347.0539396218</v>
      </c>
      <c r="T115" s="13">
        <f t="shared" si="28"/>
        <v>1071049.6228801007</v>
      </c>
      <c r="U115" s="13">
        <f t="shared" si="28"/>
        <v>101318.91752693334</v>
      </c>
      <c r="V115" s="13">
        <f t="shared" si="28"/>
        <v>218723.53711630954</v>
      </c>
      <c r="W115" s="13">
        <f t="shared" si="28"/>
        <v>264688.7217892867</v>
      </c>
      <c r="X115" s="13">
        <f t="shared" si="28"/>
        <v>309584.76306382014</v>
      </c>
      <c r="Y115" s="13">
        <f t="shared" si="28"/>
        <v>423327.22400000005</v>
      </c>
      <c r="Z115" s="13">
        <f t="shared" si="28"/>
        <v>972919.8822070693</v>
      </c>
      <c r="AA115" s="13">
        <f t="shared" si="28"/>
        <v>2289237.030477957</v>
      </c>
      <c r="AB115" s="13">
        <f t="shared" si="28"/>
        <v>3531831.8862951435</v>
      </c>
      <c r="AC115" s="13">
        <f t="shared" si="29"/>
        <v>2498550.291494237</v>
      </c>
    </row>
    <row r="116" spans="1:29" ht="15" customHeight="1">
      <c r="A116" s="19" t="s">
        <v>12</v>
      </c>
      <c r="B116" s="13">
        <f>B33/B$84*100</f>
        <v>6118813.551342339</v>
      </c>
      <c r="C116" s="13">
        <f aca="true" t="shared" si="30" ref="C116:Q116">C33/C$84*100</f>
        <v>6857747.404916273</v>
      </c>
      <c r="D116" s="13">
        <f t="shared" si="30"/>
        <v>11118944.160195444</v>
      </c>
      <c r="E116" s="13">
        <f t="shared" si="30"/>
        <v>887.1302615387502</v>
      </c>
      <c r="F116" s="13">
        <f t="shared" si="30"/>
        <v>8060281.827695774</v>
      </c>
      <c r="G116" s="13">
        <f t="shared" si="30"/>
        <v>8244575.233677348</v>
      </c>
      <c r="H116" s="13">
        <f t="shared" si="30"/>
        <v>8218495.056321133</v>
      </c>
      <c r="I116" s="13">
        <f t="shared" si="30"/>
        <v>7363091.966138444</v>
      </c>
      <c r="J116" s="13">
        <f t="shared" si="30"/>
        <v>7912785.968075907</v>
      </c>
      <c r="K116" s="13">
        <f t="shared" si="30"/>
        <v>8300985.130827599</v>
      </c>
      <c r="L116" s="13">
        <f t="shared" si="30"/>
        <v>9627999.924913995</v>
      </c>
      <c r="M116" s="13"/>
      <c r="N116" s="13">
        <f t="shared" si="30"/>
        <v>20186902.679040868</v>
      </c>
      <c r="O116" s="13">
        <f t="shared" si="30"/>
        <v>22202980.74324258</v>
      </c>
      <c r="P116" s="13">
        <f t="shared" si="30"/>
        <v>26097797.555260047</v>
      </c>
      <c r="Q116" s="13">
        <f t="shared" si="30"/>
        <v>19795345.90154221</v>
      </c>
      <c r="R116" s="13"/>
      <c r="S116" s="13"/>
      <c r="T116" s="13"/>
      <c r="U116" s="13">
        <f t="shared" si="28"/>
        <v>930669.0710130511</v>
      </c>
      <c r="V116" s="13">
        <f t="shared" si="28"/>
        <v>947863.7090326193</v>
      </c>
      <c r="W116" s="13">
        <f t="shared" si="28"/>
        <v>1290513.4574971441</v>
      </c>
      <c r="X116" s="13">
        <f t="shared" si="28"/>
        <v>1539789.6564119451</v>
      </c>
      <c r="Y116" s="13">
        <f t="shared" si="28"/>
        <v>1418271.712</v>
      </c>
      <c r="Z116" s="13">
        <f t="shared" si="28"/>
        <v>594727.1615014346</v>
      </c>
      <c r="AA116" s="13">
        <f t="shared" si="28"/>
        <v>312475.08791541116</v>
      </c>
      <c r="AB116" s="13">
        <f t="shared" si="28"/>
        <v>384081.0789032642</v>
      </c>
      <c r="AC116" s="13">
        <f t="shared" si="29"/>
        <v>1349061.864988646</v>
      </c>
    </row>
    <row r="117" spans="1:29" ht="15" customHeight="1">
      <c r="A117" s="19" t="s">
        <v>24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>
        <f t="shared" si="29"/>
        <v>0</v>
      </c>
    </row>
    <row r="118" spans="1:151" ht="15" customHeight="1">
      <c r="A118" s="19" t="s">
        <v>25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>
        <f aca="true" t="shared" si="31" ref="U118:Z118">U35/U$84*100</f>
        <v>38549.744609533846</v>
      </c>
      <c r="V118" s="13">
        <f t="shared" si="31"/>
        <v>35463.39286490691</v>
      </c>
      <c r="W118" s="13">
        <f t="shared" si="31"/>
        <v>31679.120653886486</v>
      </c>
      <c r="X118" s="13">
        <f t="shared" si="31"/>
        <v>28882.31825373809</v>
      </c>
      <c r="Y118" s="13">
        <f t="shared" si="31"/>
        <v>102802.64600000001</v>
      </c>
      <c r="Z118" s="13">
        <f t="shared" si="31"/>
        <v>115295.97736852367</v>
      </c>
      <c r="AA118" s="13"/>
      <c r="AB118" s="13"/>
      <c r="AC118" s="13">
        <f t="shared" si="29"/>
        <v>432.8659215511307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</row>
    <row r="119" spans="1:151" ht="15" customHeight="1">
      <c r="A119" s="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>
        <f>T36/T$84*100</f>
        <v>0</v>
      </c>
      <c r="U119" s="13">
        <f>U36/U$84*100</f>
        <v>0</v>
      </c>
      <c r="V119" s="13">
        <f>V36/V$84*100</f>
        <v>0</v>
      </c>
      <c r="W119" s="13">
        <f>W36/W$84*100</f>
        <v>0</v>
      </c>
      <c r="X119" s="3"/>
      <c r="Y119" s="3"/>
      <c r="Z119" s="3"/>
      <c r="AA119" s="3"/>
      <c r="AB119" s="13">
        <f>AB36/AB$84*100</f>
        <v>0</v>
      </c>
      <c r="AC119" s="13">
        <f t="shared" si="29"/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</row>
    <row r="120" spans="1:151" ht="15" customHeight="1">
      <c r="A120" s="2" t="s">
        <v>3</v>
      </c>
      <c r="B120" s="13">
        <f aca="true" t="shared" si="32" ref="B120:S120">+B90-B103</f>
        <v>0</v>
      </c>
      <c r="C120" s="13">
        <f t="shared" si="32"/>
        <v>0</v>
      </c>
      <c r="D120" s="13">
        <f t="shared" si="32"/>
        <v>0</v>
      </c>
      <c r="E120" s="13">
        <f t="shared" si="32"/>
        <v>0</v>
      </c>
      <c r="F120" s="13">
        <f t="shared" si="32"/>
        <v>0</v>
      </c>
      <c r="G120" s="13">
        <f t="shared" si="32"/>
        <v>0</v>
      </c>
      <c r="H120" s="13">
        <f t="shared" si="32"/>
        <v>0</v>
      </c>
      <c r="I120" s="13">
        <f t="shared" si="32"/>
        <v>0</v>
      </c>
      <c r="J120" s="13">
        <f t="shared" si="32"/>
        <v>0</v>
      </c>
      <c r="K120" s="13">
        <f t="shared" si="32"/>
        <v>-1.2585634365677834</v>
      </c>
      <c r="L120" s="13">
        <f t="shared" si="32"/>
        <v>-0.45853037014603615</v>
      </c>
      <c r="M120" s="13">
        <f t="shared" si="32"/>
        <v>1.8563611879944801</v>
      </c>
      <c r="N120" s="13">
        <f t="shared" si="32"/>
        <v>0</v>
      </c>
      <c r="O120" s="13">
        <f t="shared" si="32"/>
        <v>-0.7158802598714828</v>
      </c>
      <c r="P120" s="13">
        <f t="shared" si="32"/>
        <v>0</v>
      </c>
      <c r="Q120" s="13">
        <f t="shared" si="32"/>
        <v>0</v>
      </c>
      <c r="R120" s="13">
        <f t="shared" si="32"/>
        <v>-0.7115291822701693</v>
      </c>
      <c r="S120" s="13">
        <f t="shared" si="32"/>
        <v>0</v>
      </c>
      <c r="T120" s="13">
        <f>T40/T$84*100</f>
        <v>0</v>
      </c>
      <c r="U120" s="13">
        <f>U40/U$84*100</f>
        <v>0</v>
      </c>
      <c r="V120" s="13">
        <f>V40/V$84*100</f>
        <v>0</v>
      </c>
      <c r="W120" s="13">
        <f>W40/W$84*100</f>
        <v>0</v>
      </c>
      <c r="X120" s="3"/>
      <c r="Y120" s="3"/>
      <c r="Z120" s="3"/>
      <c r="AA120" s="3"/>
      <c r="AB120" s="13">
        <f>AB37/AB$84*100</f>
        <v>0</v>
      </c>
      <c r="AC120" s="13">
        <f t="shared" si="29"/>
        <v>0</v>
      </c>
      <c r="AD120" s="2" t="s">
        <v>37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2:151" s="22" customFormat="1" ht="15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:151" ht="15" customHeight="1">
      <c r="A122" s="40" t="s">
        <v>45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6"/>
      <c r="M122" s="26"/>
      <c r="N122" s="26"/>
      <c r="O122" s="26"/>
      <c r="P122" s="26"/>
      <c r="Q122" s="26"/>
      <c r="R122" s="26"/>
      <c r="S122" s="26"/>
      <c r="T122" s="26"/>
      <c r="U122" s="2"/>
      <c r="V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ht="15" customHeight="1">
      <c r="A123" s="25" t="s">
        <v>44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6"/>
      <c r="M123" s="26"/>
      <c r="N123" s="26"/>
      <c r="O123" s="26"/>
      <c r="P123" s="26"/>
      <c r="Q123" s="26"/>
      <c r="R123" s="26"/>
      <c r="S123" s="26"/>
      <c r="T123" s="26"/>
      <c r="U123" s="2"/>
      <c r="V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</row>
    <row r="124" spans="1:256" ht="15" customHeight="1">
      <c r="A124" s="28" t="s">
        <v>35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</row>
    <row r="125" ht="15" customHeight="1">
      <c r="A125" s="28" t="s">
        <v>43</v>
      </c>
    </row>
    <row r="126" ht="15" customHeight="1"/>
    <row r="127" ht="15" customHeight="1"/>
    <row r="128" ht="15" customHeight="1"/>
    <row r="129" spans="1:29" ht="15" customHeight="1">
      <c r="A129" s="52" t="s">
        <v>39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1:29" ht="15" customHeight="1">
      <c r="A130" s="53" t="s">
        <v>5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</row>
    <row r="131" spans="1:13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29" ht="15" customHeight="1">
      <c r="A132" s="29" t="s">
        <v>1</v>
      </c>
      <c r="B132" s="5"/>
      <c r="C132" s="5">
        <v>1981</v>
      </c>
      <c r="D132" s="5">
        <v>1982</v>
      </c>
      <c r="E132" s="5">
        <v>1983</v>
      </c>
      <c r="F132" s="5">
        <v>1984</v>
      </c>
      <c r="G132" s="5">
        <v>1985</v>
      </c>
      <c r="H132" s="5">
        <v>1986</v>
      </c>
      <c r="I132" s="5">
        <v>1987</v>
      </c>
      <c r="J132" s="5">
        <v>1988</v>
      </c>
      <c r="K132" s="5">
        <v>1989</v>
      </c>
      <c r="L132" s="5">
        <v>1990</v>
      </c>
      <c r="M132" s="5">
        <v>1991</v>
      </c>
      <c r="N132" s="5">
        <v>1992</v>
      </c>
      <c r="O132" s="5">
        <v>1993</v>
      </c>
      <c r="P132" s="5">
        <v>1994</v>
      </c>
      <c r="Q132" s="5">
        <v>1995</v>
      </c>
      <c r="R132" s="5">
        <v>1996</v>
      </c>
      <c r="S132" s="5">
        <v>1997</v>
      </c>
      <c r="T132" s="6">
        <v>1998</v>
      </c>
      <c r="U132" s="5">
        <v>1999</v>
      </c>
      <c r="V132" s="6">
        <v>2000</v>
      </c>
      <c r="W132" s="5">
        <v>2001</v>
      </c>
      <c r="X132" s="6">
        <v>2002</v>
      </c>
      <c r="Y132" s="6">
        <v>2003</v>
      </c>
      <c r="Z132" s="6">
        <v>2004</v>
      </c>
      <c r="AA132" s="6">
        <v>2005</v>
      </c>
      <c r="AB132" s="5">
        <v>2006</v>
      </c>
      <c r="AC132" s="5">
        <v>2007</v>
      </c>
    </row>
    <row r="133" spans="1:22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9" s="31" customFormat="1" ht="15" customHeight="1">
      <c r="A134" s="8" t="s">
        <v>21</v>
      </c>
      <c r="B134" s="41"/>
      <c r="C134" s="30">
        <f>((C90/B90)-1)*100</f>
        <v>11.386789094618521</v>
      </c>
      <c r="D134" s="30">
        <f aca="true" t="shared" si="33" ref="D134:AC138">((D90/C90)-1)*100</f>
        <v>17.462279783534097</v>
      </c>
      <c r="E134" s="30">
        <f t="shared" si="33"/>
        <v>17.488085128047317</v>
      </c>
      <c r="F134" s="30">
        <f t="shared" si="33"/>
        <v>-11.340005304096334</v>
      </c>
      <c r="G134" s="30">
        <f t="shared" si="33"/>
        <v>-9.334346725505792</v>
      </c>
      <c r="H134" s="30">
        <f t="shared" si="33"/>
        <v>-11.067591729846383</v>
      </c>
      <c r="I134" s="30">
        <f t="shared" si="33"/>
        <v>-4.9635126326511685</v>
      </c>
      <c r="J134" s="30">
        <f t="shared" si="33"/>
        <v>11.605566451153603</v>
      </c>
      <c r="K134" s="30">
        <f t="shared" si="33"/>
        <v>2.988190226265175</v>
      </c>
      <c r="L134" s="30">
        <f t="shared" si="33"/>
        <v>12.486416433416991</v>
      </c>
      <c r="M134" s="30">
        <f t="shared" si="33"/>
        <v>-43.458007676836</v>
      </c>
      <c r="N134" s="30">
        <f t="shared" si="33"/>
        <v>191.38200997020763</v>
      </c>
      <c r="O134" s="30">
        <f t="shared" si="33"/>
        <v>7.1247772116229235</v>
      </c>
      <c r="P134" s="30">
        <f t="shared" si="33"/>
        <v>14.407019377546849</v>
      </c>
      <c r="Q134" s="30">
        <f t="shared" si="33"/>
        <v>-18.141674498369763</v>
      </c>
      <c r="R134" s="30">
        <f t="shared" si="33"/>
        <v>-60.673810677588705</v>
      </c>
      <c r="S134" s="30">
        <f t="shared" si="33"/>
        <v>57.698198493990425</v>
      </c>
      <c r="T134" s="30">
        <f t="shared" si="33"/>
        <v>21.90134262721093</v>
      </c>
      <c r="U134" s="30">
        <f t="shared" si="33"/>
        <v>10.48794389769272</v>
      </c>
      <c r="V134" s="30">
        <f t="shared" si="33"/>
        <v>16.865154704233753</v>
      </c>
      <c r="W134" s="30">
        <f t="shared" si="33"/>
        <v>8.175640268771822</v>
      </c>
      <c r="X134" s="30">
        <f t="shared" si="33"/>
        <v>1.3758463192716786</v>
      </c>
      <c r="Y134" s="30">
        <f>((Y90/X90)-1)*100</f>
        <v>0.18334081407425096</v>
      </c>
      <c r="Z134" s="30">
        <f t="shared" si="33"/>
        <v>1.180908150254889</v>
      </c>
      <c r="AA134" s="30">
        <f t="shared" si="33"/>
        <v>10.811659127674034</v>
      </c>
      <c r="AB134" s="30">
        <f t="shared" si="33"/>
        <v>8.040857726244655</v>
      </c>
      <c r="AC134" s="30">
        <f t="shared" si="33"/>
        <v>2.1949538796054657</v>
      </c>
    </row>
    <row r="135" spans="1:29" ht="15" customHeight="1">
      <c r="A135" s="19" t="s">
        <v>6</v>
      </c>
      <c r="B135" s="39"/>
      <c r="C135" s="32">
        <f>((C91/B91)-1)*100</f>
        <v>-42.457460067092946</v>
      </c>
      <c r="D135" s="32">
        <f t="shared" si="33"/>
        <v>15.575700857467156</v>
      </c>
      <c r="E135" s="32">
        <f t="shared" si="33"/>
        <v>-17.46384381920112</v>
      </c>
      <c r="F135" s="32">
        <f t="shared" si="33"/>
        <v>-37.86064481376605</v>
      </c>
      <c r="G135" s="32">
        <f t="shared" si="33"/>
        <v>-10.2029825144757</v>
      </c>
      <c r="H135" s="32">
        <f t="shared" si="33"/>
        <v>6.474208353991617</v>
      </c>
      <c r="I135" s="32">
        <f t="shared" si="33"/>
        <v>-14.27614671334373</v>
      </c>
      <c r="J135" s="32">
        <f t="shared" si="33"/>
        <v>10.596072971485171</v>
      </c>
      <c r="K135" s="32">
        <f t="shared" si="33"/>
        <v>35.30755118927284</v>
      </c>
      <c r="L135" s="32">
        <f t="shared" si="33"/>
        <v>24.336984436510022</v>
      </c>
      <c r="M135" s="32">
        <f t="shared" si="33"/>
        <v>29.226571200688323</v>
      </c>
      <c r="N135" s="32">
        <f t="shared" si="33"/>
        <v>12.645476888457496</v>
      </c>
      <c r="O135" s="32">
        <f t="shared" si="33"/>
        <v>2.3558811207840424</v>
      </c>
      <c r="P135" s="32">
        <f t="shared" si="33"/>
        <v>-1.2330204923351018</v>
      </c>
      <c r="Q135" s="32">
        <f t="shared" si="33"/>
        <v>-23.26111521132882</v>
      </c>
      <c r="R135" s="32">
        <f t="shared" si="33"/>
        <v>-12.030851128494158</v>
      </c>
      <c r="S135" s="32">
        <f t="shared" si="33"/>
        <v>13.495733205625825</v>
      </c>
      <c r="T135" s="32">
        <f t="shared" si="33"/>
        <v>13.967358591863288</v>
      </c>
      <c r="U135" s="32">
        <f t="shared" si="33"/>
        <v>13.835635173359528</v>
      </c>
      <c r="V135" s="32">
        <f t="shared" si="33"/>
        <v>11.241809298639849</v>
      </c>
      <c r="W135" s="32">
        <f t="shared" si="33"/>
        <v>2.8753659349995964</v>
      </c>
      <c r="X135" s="32">
        <f t="shared" si="33"/>
        <v>1.6314353482074662</v>
      </c>
      <c r="Y135" s="32">
        <f>((Y91/X91)-1)*100</f>
        <v>-3.7881893315267035</v>
      </c>
      <c r="Z135" s="32">
        <f>((Z91/Y91)-1)*100</f>
        <v>-0.7083163630416389</v>
      </c>
      <c r="AA135" s="32">
        <f>((AA91/Z91)-1)*100</f>
        <v>4.9159659485145335</v>
      </c>
      <c r="AB135" s="32">
        <f>((AB91/AA91)-1)*100</f>
        <v>3.165042098149118</v>
      </c>
      <c r="AC135" s="32">
        <f>((AC91/AB91)-1)*100</f>
        <v>7.124715195636044</v>
      </c>
    </row>
    <row r="136" spans="1:29" ht="15" customHeight="1">
      <c r="A136" s="19" t="s">
        <v>7</v>
      </c>
      <c r="B136" s="39"/>
      <c r="C136" s="32">
        <f>((C92/B92)-1)*100</f>
        <v>-36.933610959511434</v>
      </c>
      <c r="D136" s="32">
        <f t="shared" si="33"/>
        <v>2.3702281743194</v>
      </c>
      <c r="E136" s="32">
        <f t="shared" si="33"/>
        <v>-41.4338233647403</v>
      </c>
      <c r="F136" s="32">
        <f t="shared" si="33"/>
        <v>101.04384109883551</v>
      </c>
      <c r="G136" s="32">
        <f t="shared" si="33"/>
        <v>-44.14786304432442</v>
      </c>
      <c r="H136" s="32">
        <f t="shared" si="33"/>
        <v>186.38414623185056</v>
      </c>
      <c r="I136" s="32">
        <f t="shared" si="33"/>
        <v>-46.7286910524563</v>
      </c>
      <c r="J136" s="32">
        <f t="shared" si="33"/>
        <v>1.208112268227035</v>
      </c>
      <c r="K136" s="32">
        <f t="shared" si="33"/>
        <v>17.083430624783837</v>
      </c>
      <c r="L136" s="32">
        <f t="shared" si="33"/>
        <v>8.020228367931214</v>
      </c>
      <c r="M136" s="32">
        <f t="shared" si="33"/>
        <v>17.074267235504514</v>
      </c>
      <c r="N136" s="32">
        <f t="shared" si="33"/>
        <v>53.10330681596687</v>
      </c>
      <c r="O136" s="32">
        <f t="shared" si="33"/>
        <v>47.72198031033052</v>
      </c>
      <c r="P136" s="32">
        <f t="shared" si="33"/>
        <v>-28.607876964075395</v>
      </c>
      <c r="Q136" s="32">
        <f t="shared" si="33"/>
        <v>-24.978096776948288</v>
      </c>
      <c r="R136" s="32">
        <f t="shared" si="33"/>
        <v>0.748537621656209</v>
      </c>
      <c r="S136" s="32">
        <f t="shared" si="33"/>
        <v>8.253328057687813</v>
      </c>
      <c r="T136" s="32">
        <f t="shared" si="33"/>
        <v>5.6862054399974715</v>
      </c>
      <c r="U136" s="32">
        <f t="shared" si="33"/>
        <v>0.748770012707678</v>
      </c>
      <c r="V136" s="32">
        <f t="shared" si="33"/>
        <v>18.93402631730192</v>
      </c>
      <c r="W136" s="32">
        <f t="shared" si="33"/>
        <v>16.094082252630226</v>
      </c>
      <c r="X136" s="32">
        <f t="shared" si="33"/>
        <v>59.000456182118064</v>
      </c>
      <c r="Y136" s="32">
        <f t="shared" si="33"/>
        <v>-33.20998468580383</v>
      </c>
      <c r="Z136" s="32">
        <f t="shared" si="33"/>
        <v>6.389032729538102</v>
      </c>
      <c r="AA136" s="32">
        <f t="shared" si="33"/>
        <v>6.143021376637803</v>
      </c>
      <c r="AB136" s="32">
        <f t="shared" si="33"/>
        <v>5.6007712010948785</v>
      </c>
      <c r="AC136" s="32">
        <f t="shared" si="33"/>
        <v>3.454140189717836</v>
      </c>
    </row>
    <row r="137" spans="1:29" ht="15" customHeight="1">
      <c r="A137" s="19" t="s">
        <v>8</v>
      </c>
      <c r="B137" s="39"/>
      <c r="C137" s="32">
        <f>((C93/B93)-1)*100</f>
        <v>69.86520178690938</v>
      </c>
      <c r="D137" s="32">
        <f t="shared" si="33"/>
        <v>-34.80642178350772</v>
      </c>
      <c r="E137" s="32">
        <f t="shared" si="33"/>
        <v>420.1317381163431</v>
      </c>
      <c r="F137" s="32">
        <f t="shared" si="33"/>
        <v>19.42597925302674</v>
      </c>
      <c r="G137" s="32">
        <f t="shared" si="33"/>
        <v>-56.02978847218062</v>
      </c>
      <c r="H137" s="32">
        <f t="shared" si="33"/>
        <v>-64.28461091647593</v>
      </c>
      <c r="I137" s="32">
        <f t="shared" si="33"/>
        <v>195.9163354664462</v>
      </c>
      <c r="J137" s="32">
        <f t="shared" si="33"/>
        <v>-6.162752037899722</v>
      </c>
      <c r="K137" s="32">
        <f t="shared" si="33"/>
        <v>-27.051367077900345</v>
      </c>
      <c r="L137" s="32">
        <f t="shared" si="33"/>
        <v>29.00237629769191</v>
      </c>
      <c r="M137" s="32">
        <f t="shared" si="33"/>
        <v>-28.563472672946254</v>
      </c>
      <c r="N137" s="32">
        <f t="shared" si="33"/>
        <v>70.05694685580686</v>
      </c>
      <c r="O137" s="32">
        <f t="shared" si="33"/>
        <v>-73.75443181500391</v>
      </c>
      <c r="P137" s="32">
        <f t="shared" si="33"/>
        <v>24.44547196373201</v>
      </c>
      <c r="Q137" s="32">
        <f t="shared" si="33"/>
        <v>130.91946029743383</v>
      </c>
      <c r="R137" s="32">
        <f t="shared" si="33"/>
        <v>-40.51265152291258</v>
      </c>
      <c r="S137" s="32">
        <f t="shared" si="33"/>
        <v>56.090687332122904</v>
      </c>
      <c r="T137" s="32">
        <f t="shared" si="33"/>
        <v>24.920570511108476</v>
      </c>
      <c r="U137" s="32">
        <f t="shared" si="33"/>
        <v>14.02222181895796</v>
      </c>
      <c r="V137" s="32">
        <f t="shared" si="33"/>
        <v>-43.077043551969126</v>
      </c>
      <c r="W137" s="32">
        <f t="shared" si="33"/>
        <v>-9.965602056296818</v>
      </c>
      <c r="X137" s="32">
        <f t="shared" si="33"/>
        <v>-37.554806234018244</v>
      </c>
      <c r="Y137" s="32">
        <f t="shared" si="33"/>
        <v>-7.010538543173917</v>
      </c>
      <c r="Z137" s="32">
        <f t="shared" si="33"/>
        <v>-9.160504314015261</v>
      </c>
      <c r="AA137" s="32">
        <f t="shared" si="33"/>
        <v>51.142739828578755</v>
      </c>
      <c r="AB137" s="32">
        <f t="shared" si="33"/>
        <v>15.179636442566524</v>
      </c>
      <c r="AC137" s="32">
        <f t="shared" si="33"/>
        <v>3.5085681081102438</v>
      </c>
    </row>
    <row r="138" spans="1:29" ht="15" customHeight="1">
      <c r="A138" s="19" t="s">
        <v>9</v>
      </c>
      <c r="B138" s="39"/>
      <c r="C138" s="32">
        <f>((C94/B94)-1)*100</f>
        <v>-8.525664798246858</v>
      </c>
      <c r="D138" s="32">
        <f t="shared" si="33"/>
        <v>270.28781774618227</v>
      </c>
      <c r="E138" s="32">
        <f t="shared" si="33"/>
        <v>-85.42134978200376</v>
      </c>
      <c r="F138" s="32">
        <f t="shared" si="33"/>
        <v>59.96128709669071</v>
      </c>
      <c r="G138" s="32">
        <f t="shared" si="33"/>
        <v>22.690556100328973</v>
      </c>
      <c r="H138" s="32">
        <f t="shared" si="33"/>
        <v>78.07976432047418</v>
      </c>
      <c r="I138" s="32">
        <f t="shared" si="33"/>
        <v>-26.524914572940585</v>
      </c>
      <c r="J138" s="32">
        <f t="shared" si="33"/>
        <v>-26.970639924061736</v>
      </c>
      <c r="K138" s="32">
        <f t="shared" si="33"/>
        <v>67.10220620488072</v>
      </c>
      <c r="L138" s="32">
        <f t="shared" si="33"/>
        <v>25.67041784539741</v>
      </c>
      <c r="M138" s="32">
        <f t="shared" si="33"/>
        <v>-3.5268142195495455</v>
      </c>
      <c r="N138" s="32">
        <f t="shared" si="33"/>
        <v>52.1646849752841</v>
      </c>
      <c r="O138" s="32">
        <f t="shared" si="33"/>
        <v>29.3122439892328</v>
      </c>
      <c r="P138" s="32">
        <f t="shared" si="33"/>
        <v>-32.19936968403313</v>
      </c>
      <c r="Q138" s="32">
        <f t="shared" si="33"/>
        <v>-47.82180310594653</v>
      </c>
      <c r="R138" s="32">
        <f t="shared" si="33"/>
        <v>-20.23660977755385</v>
      </c>
      <c r="S138" s="32">
        <f t="shared" si="33"/>
        <v>-27.767916302929898</v>
      </c>
      <c r="T138" s="32">
        <f t="shared" si="33"/>
        <v>2.2603524784794216</v>
      </c>
      <c r="U138" s="32">
        <f t="shared" si="33"/>
        <v>41.37087242173714</v>
      </c>
      <c r="V138" s="32">
        <f t="shared" si="33"/>
        <v>16.346433022447226</v>
      </c>
      <c r="W138" s="32">
        <f t="shared" si="33"/>
        <v>-10.851083373655179</v>
      </c>
      <c r="X138" s="32">
        <f t="shared" si="33"/>
        <v>-27.229998227060157</v>
      </c>
      <c r="Y138" s="32">
        <f t="shared" si="33"/>
        <v>23.17739752918584</v>
      </c>
      <c r="Z138" s="32">
        <f t="shared" si="33"/>
        <v>84.28461245823434</v>
      </c>
      <c r="AA138" s="32">
        <f t="shared" si="33"/>
        <v>-43.83526709235147</v>
      </c>
      <c r="AB138" s="32">
        <f t="shared" si="33"/>
        <v>17.270121106313407</v>
      </c>
      <c r="AC138" s="32">
        <f t="shared" si="33"/>
        <v>4.631832104235789</v>
      </c>
    </row>
    <row r="139" spans="1:29" ht="15" customHeight="1">
      <c r="A139" s="19" t="s">
        <v>10</v>
      </c>
      <c r="B139" s="39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>
        <f aca="true" t="shared" si="34" ref="S139:T141">((S95/R95)-1)*100</f>
        <v>69.77083788703476</v>
      </c>
      <c r="T139" s="32">
        <f t="shared" si="34"/>
        <v>-100</v>
      </c>
      <c r="U139" s="32"/>
      <c r="V139" s="32"/>
      <c r="W139" s="32"/>
      <c r="X139" s="32"/>
      <c r="Y139" s="32"/>
      <c r="Z139" s="32"/>
      <c r="AA139" s="32"/>
      <c r="AB139" s="32"/>
      <c r="AC139" s="32"/>
    </row>
    <row r="140" spans="1:29" ht="15" customHeight="1">
      <c r="A140" s="33" t="s">
        <v>2</v>
      </c>
      <c r="B140" s="39"/>
      <c r="C140" s="32">
        <f aca="true" t="shared" si="35" ref="C140:R140">((C96/B96)-1)*100</f>
        <v>19.84392014388632</v>
      </c>
      <c r="D140" s="32">
        <f t="shared" si="35"/>
        <v>-22.472415604963846</v>
      </c>
      <c r="E140" s="32">
        <f t="shared" si="35"/>
        <v>32.13939148486749</v>
      </c>
      <c r="F140" s="32">
        <f t="shared" si="35"/>
        <v>7.574966852632259</v>
      </c>
      <c r="G140" s="32">
        <f t="shared" si="35"/>
        <v>-16.025906472218576</v>
      </c>
      <c r="H140" s="32">
        <f t="shared" si="35"/>
        <v>2.881489602430487</v>
      </c>
      <c r="I140" s="32">
        <f t="shared" si="35"/>
        <v>-5.866887740913651</v>
      </c>
      <c r="J140" s="32">
        <f t="shared" si="35"/>
        <v>13.509966036468214</v>
      </c>
      <c r="K140" s="32">
        <f t="shared" si="35"/>
        <v>2.198044102191843</v>
      </c>
      <c r="L140" s="32">
        <f t="shared" si="35"/>
        <v>4.19763807124407</v>
      </c>
      <c r="M140" s="32">
        <f t="shared" si="35"/>
        <v>10.707585647933747</v>
      </c>
      <c r="N140" s="32">
        <f t="shared" si="35"/>
        <v>8.423441864870851</v>
      </c>
      <c r="O140" s="32">
        <f t="shared" si="35"/>
        <v>3.245974931442741</v>
      </c>
      <c r="P140" s="32">
        <f t="shared" si="35"/>
        <v>-1.3087807568233023</v>
      </c>
      <c r="Q140" s="32">
        <f t="shared" si="35"/>
        <v>-4.43871324936409</v>
      </c>
      <c r="R140" s="32">
        <f t="shared" si="35"/>
        <v>-0.8695255826994264</v>
      </c>
      <c r="S140" s="32">
        <f t="shared" si="34"/>
        <v>24.390041265151584</v>
      </c>
      <c r="T140" s="32">
        <f t="shared" si="34"/>
        <v>5.448985707796061</v>
      </c>
      <c r="U140" s="32">
        <f aca="true" t="shared" si="36" ref="U140:AC140">((U96/T96)-1)*100</f>
        <v>9.563260200825052</v>
      </c>
      <c r="V140" s="32">
        <f t="shared" si="36"/>
        <v>12.61967832426516</v>
      </c>
      <c r="W140" s="32">
        <f t="shared" si="36"/>
        <v>3.4812092118411186</v>
      </c>
      <c r="X140" s="32">
        <f t="shared" si="36"/>
        <v>2.8896803469217636</v>
      </c>
      <c r="Y140" s="32">
        <f t="shared" si="36"/>
        <v>-7.338785498881705</v>
      </c>
      <c r="Z140" s="32">
        <f t="shared" si="36"/>
        <v>3.499575512540587</v>
      </c>
      <c r="AA140" s="32">
        <f t="shared" si="36"/>
        <v>10.54315539821209</v>
      </c>
      <c r="AB140" s="32">
        <f t="shared" si="36"/>
        <v>14.215779663877349</v>
      </c>
      <c r="AC140" s="32">
        <f t="shared" si="36"/>
        <v>-1.7750440061252482</v>
      </c>
    </row>
    <row r="141" spans="1:29" ht="15" customHeight="1">
      <c r="A141" s="19" t="s">
        <v>11</v>
      </c>
      <c r="B141" s="39"/>
      <c r="C141" s="32"/>
      <c r="D141" s="32">
        <f>((D97/C97)-1)*100</f>
        <v>-100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>
        <f>((Q97/P97)-1)*100</f>
        <v>-77.44586634587574</v>
      </c>
      <c r="R141" s="32">
        <f>((R97/Q97)-1)*100</f>
        <v>330.575371397155</v>
      </c>
      <c r="S141" s="32">
        <f t="shared" si="34"/>
        <v>-98.81444616765339</v>
      </c>
      <c r="T141" s="32">
        <f t="shared" si="34"/>
        <v>-100</v>
      </c>
      <c r="U141" s="32"/>
      <c r="V141" s="32">
        <f>((V97/U97)-1)*100</f>
        <v>-100</v>
      </c>
      <c r="W141" s="32"/>
      <c r="X141" s="32">
        <f>((X97/W97)-1)*100</f>
        <v>-100</v>
      </c>
      <c r="Y141" s="32"/>
      <c r="Z141" s="32">
        <f>((Z97/Y97)-1)*100</f>
        <v>-3.512751274575987</v>
      </c>
      <c r="AA141" s="42" t="s">
        <v>47</v>
      </c>
      <c r="AB141" s="32">
        <f aca="true" t="shared" si="37" ref="AB141:AC143">((AB97/AA97)-1)*100</f>
        <v>-48.39806218280326</v>
      </c>
      <c r="AC141" s="32">
        <f t="shared" si="37"/>
        <v>-69.38760628741451</v>
      </c>
    </row>
    <row r="142" spans="1:29" ht="15" customHeight="1">
      <c r="A142" s="19" t="s">
        <v>12</v>
      </c>
      <c r="B142" s="39"/>
      <c r="C142" s="32"/>
      <c r="D142" s="42" t="s">
        <v>47</v>
      </c>
      <c r="E142" s="32">
        <f>((E98/D98)-1)*100</f>
        <v>-100</v>
      </c>
      <c r="F142" s="32"/>
      <c r="G142" s="32"/>
      <c r="H142" s="32"/>
      <c r="I142" s="32"/>
      <c r="J142" s="32"/>
      <c r="K142" s="32"/>
      <c r="L142" s="32">
        <f>((L98/K98)-1)*100</f>
        <v>13.915732194795094</v>
      </c>
      <c r="M142" s="32">
        <f>((M98/L98)-1)*100</f>
        <v>-97.87141391064591</v>
      </c>
      <c r="N142" s="42" t="s">
        <v>47</v>
      </c>
      <c r="O142" s="32">
        <f>((O98/N98)-1)*100</f>
        <v>11.174547443063144</v>
      </c>
      <c r="P142" s="32">
        <f>((P98/O98)-1)*100</f>
        <v>17.541858102871434</v>
      </c>
      <c r="Q142" s="32">
        <f>((Q98/P98)-1)*100</f>
        <v>-92.18893048515541</v>
      </c>
      <c r="R142" s="32">
        <f>((R98/Q98)-1)*100</f>
        <v>-100</v>
      </c>
      <c r="S142" s="32"/>
      <c r="T142" s="42" t="s">
        <v>47</v>
      </c>
      <c r="U142" s="32">
        <f aca="true" t="shared" si="38" ref="U142:AA142">((U98/T98)-1)*100</f>
        <v>-4.653202991616634</v>
      </c>
      <c r="V142" s="32">
        <f t="shared" si="38"/>
        <v>1.847556618686319</v>
      </c>
      <c r="W142" s="32">
        <f t="shared" si="38"/>
        <v>36.14968548326374</v>
      </c>
      <c r="X142" s="32">
        <f t="shared" si="38"/>
        <v>19.316047978217533</v>
      </c>
      <c r="Y142" s="32">
        <f t="shared" si="38"/>
        <v>-7.8918535986992495</v>
      </c>
      <c r="Z142" s="32">
        <f t="shared" si="38"/>
        <v>-72.63524967715642</v>
      </c>
      <c r="AA142" s="32">
        <f t="shared" si="38"/>
        <v>-19.48728569640663</v>
      </c>
      <c r="AB142" s="32">
        <f t="shared" si="37"/>
        <v>22.915743928756704</v>
      </c>
      <c r="AC142" s="32">
        <f t="shared" si="37"/>
        <v>155.5333268780512</v>
      </c>
    </row>
    <row r="143" spans="1:29" ht="15" customHeight="1">
      <c r="A143" s="19" t="s">
        <v>13</v>
      </c>
      <c r="B143" s="39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>
        <f>((R99/Q99)-1)*100</f>
        <v>-95.3331416659158</v>
      </c>
      <c r="S143" s="42" t="s">
        <v>47</v>
      </c>
      <c r="T143" s="32">
        <f aca="true" t="shared" si="39" ref="T143:AA143">((T99/S99)-1)*100</f>
        <v>46.549951089459874</v>
      </c>
      <c r="U143" s="32">
        <f t="shared" si="39"/>
        <v>11.769092029609606</v>
      </c>
      <c r="V143" s="32">
        <f t="shared" si="39"/>
        <v>29.852498545812225</v>
      </c>
      <c r="W143" s="32">
        <f t="shared" si="39"/>
        <v>7.591303971652663</v>
      </c>
      <c r="X143" s="32">
        <f t="shared" si="39"/>
        <v>0.7072266111616043</v>
      </c>
      <c r="Y143" s="32">
        <f t="shared" si="39"/>
        <v>8.925833303775077</v>
      </c>
      <c r="Z143" s="32">
        <f t="shared" si="39"/>
        <v>2.1359862278536257</v>
      </c>
      <c r="AA143" s="32">
        <f t="shared" si="39"/>
        <v>5.986360436553939</v>
      </c>
      <c r="AB143" s="32">
        <f t="shared" si="37"/>
        <v>-3.0261174935430124</v>
      </c>
      <c r="AC143" s="32">
        <f t="shared" si="37"/>
        <v>-1.2079995093572826</v>
      </c>
    </row>
    <row r="144" spans="1:29" ht="15" customHeight="1">
      <c r="A144" s="19" t="s">
        <v>14</v>
      </c>
      <c r="B144" s="39"/>
      <c r="C144" s="32">
        <f>((C100/B100)-1)*100</f>
        <v>-21.645403968056197</v>
      </c>
      <c r="D144" s="32">
        <f>((D100/C100)-1)*100</f>
        <v>-100</v>
      </c>
      <c r="E144" s="32"/>
      <c r="F144" s="32">
        <f aca="true" t="shared" si="40" ref="F144:U145">((F100/E100)-1)*100</f>
        <v>-37.5781191845649</v>
      </c>
      <c r="G144" s="32">
        <f t="shared" si="40"/>
        <v>10.874305890076897</v>
      </c>
      <c r="H144" s="32">
        <f t="shared" si="40"/>
        <v>-10.971668673424285</v>
      </c>
      <c r="I144" s="32">
        <f t="shared" si="40"/>
        <v>-6.131536104766533</v>
      </c>
      <c r="J144" s="32">
        <f t="shared" si="40"/>
        <v>11.331262855346559</v>
      </c>
      <c r="K144" s="32">
        <f t="shared" si="40"/>
        <v>-100</v>
      </c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</row>
    <row r="145" spans="1:29" ht="15" customHeight="1">
      <c r="A145" s="19" t="s">
        <v>15</v>
      </c>
      <c r="B145" s="39"/>
      <c r="C145" s="32"/>
      <c r="D145" s="32"/>
      <c r="E145" s="32"/>
      <c r="F145" s="32">
        <f t="shared" si="40"/>
        <v>409.333557165622</v>
      </c>
      <c r="G145" s="32">
        <f t="shared" si="40"/>
        <v>-32.31172116869699</v>
      </c>
      <c r="H145" s="32">
        <f t="shared" si="40"/>
        <v>-99.21357251326948</v>
      </c>
      <c r="I145" s="42" t="s">
        <v>47</v>
      </c>
      <c r="J145" s="32">
        <f t="shared" si="40"/>
        <v>316.41358638242514</v>
      </c>
      <c r="K145" s="32">
        <f t="shared" si="40"/>
        <v>-48.93815298059169</v>
      </c>
      <c r="L145" s="32">
        <f t="shared" si="40"/>
        <v>168.12867586026354</v>
      </c>
      <c r="M145" s="32">
        <f t="shared" si="40"/>
        <v>34.019705581440384</v>
      </c>
      <c r="N145" s="32">
        <f t="shared" si="40"/>
        <v>-48.48840432777958</v>
      </c>
      <c r="O145" s="32">
        <f t="shared" si="40"/>
        <v>-96.33854686622232</v>
      </c>
      <c r="P145" s="42" t="s">
        <v>47</v>
      </c>
      <c r="Q145" s="32">
        <f t="shared" si="40"/>
        <v>79.72179295249961</v>
      </c>
      <c r="R145" s="32">
        <f t="shared" si="40"/>
        <v>-52.874367094674945</v>
      </c>
      <c r="S145" s="32">
        <f t="shared" si="40"/>
        <v>215.91686460884097</v>
      </c>
      <c r="T145" s="32">
        <f t="shared" si="40"/>
        <v>-63.71247642215923</v>
      </c>
      <c r="U145" s="32">
        <f t="shared" si="40"/>
        <v>-72.11690172453926</v>
      </c>
      <c r="V145" s="32">
        <f aca="true" t="shared" si="41" ref="V145:AA145">((V101/U101)-1)*100</f>
        <v>9.521187643897289</v>
      </c>
      <c r="W145" s="32">
        <f t="shared" si="41"/>
        <v>128.51172551315756</v>
      </c>
      <c r="X145" s="32">
        <f t="shared" si="41"/>
        <v>19.865998866430658</v>
      </c>
      <c r="Y145" s="32">
        <f t="shared" si="41"/>
        <v>15.181983410253363</v>
      </c>
      <c r="Z145" s="32">
        <f t="shared" si="41"/>
        <v>108.56438715791974</v>
      </c>
      <c r="AA145" s="32">
        <f t="shared" si="41"/>
        <v>56.40435328309075</v>
      </c>
      <c r="AB145" s="32">
        <f>((AB101/AA101)-1)*100</f>
        <v>130.63041583450058</v>
      </c>
      <c r="AC145" s="32">
        <f>((AC101/AB101)-1)*100</f>
        <v>57.57138568990923</v>
      </c>
    </row>
    <row r="146" spans="1:29" ht="15" customHeight="1">
      <c r="A146" s="2"/>
      <c r="B146" s="39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5"/>
      <c r="AC146" s="35"/>
    </row>
    <row r="147" spans="1:29" s="31" customFormat="1" ht="15" customHeight="1">
      <c r="A147" s="8" t="s">
        <v>22</v>
      </c>
      <c r="B147" s="41"/>
      <c r="C147" s="30">
        <f aca="true" t="shared" si="42" ref="C147:AC147">((C103/B103)-1)*100</f>
        <v>11.386789094618543</v>
      </c>
      <c r="D147" s="30">
        <f t="shared" si="42"/>
        <v>17.462279783534072</v>
      </c>
      <c r="E147" s="30">
        <f t="shared" si="42"/>
        <v>17.48808512804729</v>
      </c>
      <c r="F147" s="30">
        <f t="shared" si="42"/>
        <v>-11.340005304096346</v>
      </c>
      <c r="G147" s="30">
        <f t="shared" si="42"/>
        <v>-9.33434672550576</v>
      </c>
      <c r="H147" s="30">
        <f t="shared" si="42"/>
        <v>-11.06759172984637</v>
      </c>
      <c r="I147" s="30">
        <f t="shared" si="42"/>
        <v>-4.96351263265119</v>
      </c>
      <c r="J147" s="30">
        <f t="shared" si="42"/>
        <v>11.605566451153626</v>
      </c>
      <c r="K147" s="30">
        <f t="shared" si="42"/>
        <v>2.9881977056015696</v>
      </c>
      <c r="L147" s="30">
        <f t="shared" si="42"/>
        <v>12.486410910159806</v>
      </c>
      <c r="M147" s="30">
        <f t="shared" si="42"/>
        <v>-43.458018529561016</v>
      </c>
      <c r="N147" s="30">
        <f t="shared" si="42"/>
        <v>191.38205904456584</v>
      </c>
      <c r="O147" s="30">
        <f t="shared" si="42"/>
        <v>7.124779440607143</v>
      </c>
      <c r="P147" s="30">
        <f t="shared" si="42"/>
        <v>14.407016997038436</v>
      </c>
      <c r="Q147" s="30">
        <f t="shared" si="42"/>
        <v>-18.141674498369774</v>
      </c>
      <c r="R147" s="30">
        <f t="shared" si="42"/>
        <v>-60.673808469310096</v>
      </c>
      <c r="S147" s="30">
        <f t="shared" si="42"/>
        <v>57.6981896387837</v>
      </c>
      <c r="T147" s="30">
        <f t="shared" si="42"/>
        <v>21.90134262721091</v>
      </c>
      <c r="U147" s="30">
        <f t="shared" si="42"/>
        <v>10.487943897692741</v>
      </c>
      <c r="V147" s="30">
        <f t="shared" si="42"/>
        <v>16.86515470423371</v>
      </c>
      <c r="W147" s="30">
        <f t="shared" si="42"/>
        <v>8.175640268771822</v>
      </c>
      <c r="X147" s="30">
        <f t="shared" si="42"/>
        <v>1.3758463192717008</v>
      </c>
      <c r="Y147" s="30">
        <f t="shared" si="42"/>
        <v>0.18334081407422875</v>
      </c>
      <c r="Z147" s="30">
        <f t="shared" si="42"/>
        <v>1.1809081502549112</v>
      </c>
      <c r="AA147" s="30">
        <f t="shared" si="42"/>
        <v>10.811659127674078</v>
      </c>
      <c r="AB147" s="30">
        <f t="shared" si="42"/>
        <v>8.04085772624461</v>
      </c>
      <c r="AC147" s="30">
        <f t="shared" si="42"/>
        <v>2.194953879605488</v>
      </c>
    </row>
    <row r="148" spans="1:29" ht="15" customHeight="1">
      <c r="A148" s="19" t="s">
        <v>18</v>
      </c>
      <c r="B148" s="39"/>
      <c r="C148" s="32">
        <f aca="true" t="shared" si="43" ref="C148:AC148">((C104/B104)-1)*100</f>
        <v>-4.473931265257692</v>
      </c>
      <c r="D148" s="32">
        <f t="shared" si="43"/>
        <v>-9.42414161498376</v>
      </c>
      <c r="E148" s="32">
        <f t="shared" si="43"/>
        <v>-27.88805364177893</v>
      </c>
      <c r="F148" s="32">
        <f t="shared" si="43"/>
        <v>20.719880540949042</v>
      </c>
      <c r="G148" s="32">
        <f t="shared" si="43"/>
        <v>8.129836499920785</v>
      </c>
      <c r="H148" s="32">
        <f t="shared" si="43"/>
        <v>1.2515327196777282</v>
      </c>
      <c r="I148" s="32">
        <f t="shared" si="43"/>
        <v>-6.202501455323817</v>
      </c>
      <c r="J148" s="32">
        <f t="shared" si="43"/>
        <v>11.89257475640877</v>
      </c>
      <c r="K148" s="32">
        <f t="shared" si="43"/>
        <v>-0.45808210931339577</v>
      </c>
      <c r="L148" s="32">
        <f t="shared" si="43"/>
        <v>16.770435267177053</v>
      </c>
      <c r="M148" s="32">
        <f t="shared" si="43"/>
        <v>8.47928916443701</v>
      </c>
      <c r="N148" s="32">
        <f t="shared" si="43"/>
        <v>31.697709291878297</v>
      </c>
      <c r="O148" s="32">
        <f t="shared" si="43"/>
        <v>13.781874415691941</v>
      </c>
      <c r="P148" s="32">
        <f t="shared" si="43"/>
        <v>12.228428976038263</v>
      </c>
      <c r="Q148" s="32">
        <f t="shared" si="43"/>
        <v>-15.3111852943568</v>
      </c>
      <c r="R148" s="32">
        <f t="shared" si="43"/>
        <v>-20.15749734983724</v>
      </c>
      <c r="S148" s="32">
        <f t="shared" si="43"/>
        <v>91.17737510121191</v>
      </c>
      <c r="T148" s="32">
        <f t="shared" si="43"/>
        <v>15.182083831974126</v>
      </c>
      <c r="U148" s="32">
        <f t="shared" si="43"/>
        <v>4.073209255420007</v>
      </c>
      <c r="V148" s="32">
        <f t="shared" si="43"/>
        <v>5.753134491718592</v>
      </c>
      <c r="W148" s="32">
        <f t="shared" si="43"/>
        <v>10.710297991933682</v>
      </c>
      <c r="X148" s="32">
        <f t="shared" si="43"/>
        <v>2.3735669220485756</v>
      </c>
      <c r="Y148" s="32">
        <f t="shared" si="43"/>
        <v>-1.7680691540651772</v>
      </c>
      <c r="Z148" s="32">
        <f t="shared" si="43"/>
        <v>1.8658450746314115</v>
      </c>
      <c r="AA148" s="32">
        <f t="shared" si="43"/>
        <v>2.708876156313922</v>
      </c>
      <c r="AB148" s="32">
        <f t="shared" si="43"/>
        <v>-0.4235000277522549</v>
      </c>
      <c r="AC148" s="32">
        <f t="shared" si="43"/>
        <v>6.29949867495303</v>
      </c>
    </row>
    <row r="149" spans="1:29" ht="15" customHeight="1">
      <c r="A149" s="20" t="s">
        <v>27</v>
      </c>
      <c r="B149" s="39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>
        <f aca="true" t="shared" si="44" ref="Y149:AC157">((Y105/X105)-1)*100</f>
        <v>-0.8793594560983053</v>
      </c>
      <c r="Z149" s="32">
        <f t="shared" si="44"/>
        <v>1.3078184866562648</v>
      </c>
      <c r="AA149" s="32">
        <f t="shared" si="44"/>
        <v>2.5550417402346426</v>
      </c>
      <c r="AB149" s="32">
        <f t="shared" si="44"/>
        <v>-0.2898740677465317</v>
      </c>
      <c r="AC149" s="32">
        <f t="shared" si="44"/>
        <v>5.613542107617175</v>
      </c>
    </row>
    <row r="150" spans="1:29" ht="15" customHeight="1">
      <c r="A150" s="20" t="s">
        <v>28</v>
      </c>
      <c r="B150" s="39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>
        <f t="shared" si="44"/>
        <v>-35.81927779063344</v>
      </c>
      <c r="Z150" s="32">
        <f t="shared" si="44"/>
        <v>11.471919155767063</v>
      </c>
      <c r="AA150" s="32">
        <f t="shared" si="44"/>
        <v>8.428499538341683</v>
      </c>
      <c r="AB150" s="32">
        <f t="shared" si="44"/>
        <v>3.1790493091788496</v>
      </c>
      <c r="AC150" s="32">
        <f t="shared" si="44"/>
        <v>5.376085291456567</v>
      </c>
    </row>
    <row r="151" spans="1:29" ht="15" customHeight="1">
      <c r="A151" s="20" t="s">
        <v>29</v>
      </c>
      <c r="B151" s="39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>
        <f t="shared" si="44"/>
        <v>3.4152774169164513</v>
      </c>
      <c r="Z151" s="32">
        <f t="shared" si="44"/>
        <v>10.00336696197155</v>
      </c>
      <c r="AA151" s="32">
        <f t="shared" si="44"/>
        <v>3.160854884494313</v>
      </c>
      <c r="AB151" s="32">
        <f t="shared" si="44"/>
        <v>-5.064784460441107</v>
      </c>
      <c r="AC151" s="32">
        <f t="shared" si="44"/>
        <v>21.891301889474725</v>
      </c>
    </row>
    <row r="152" spans="1:29" ht="15" customHeight="1">
      <c r="A152" s="19" t="s">
        <v>19</v>
      </c>
      <c r="B152" s="39"/>
      <c r="C152" s="42" t="s">
        <v>47</v>
      </c>
      <c r="D152" s="32">
        <f aca="true" t="shared" si="45" ref="D152:X152">((D108/C108)-1)*100</f>
        <v>-35.314812072351934</v>
      </c>
      <c r="E152" s="32">
        <f t="shared" si="45"/>
        <v>-42.99763472625999</v>
      </c>
      <c r="F152" s="32">
        <f t="shared" si="45"/>
        <v>277.53948769510237</v>
      </c>
      <c r="G152" s="32">
        <f t="shared" si="45"/>
        <v>4.229323470423663</v>
      </c>
      <c r="H152" s="32">
        <f t="shared" si="45"/>
        <v>-50.12715048436171</v>
      </c>
      <c r="I152" s="32">
        <f t="shared" si="45"/>
        <v>-12.370510180980531</v>
      </c>
      <c r="J152" s="32">
        <f t="shared" si="45"/>
        <v>86.0793361127258</v>
      </c>
      <c r="K152" s="32">
        <f t="shared" si="45"/>
        <v>-31.664967488626882</v>
      </c>
      <c r="L152" s="32">
        <f t="shared" si="45"/>
        <v>15.097019486661157</v>
      </c>
      <c r="M152" s="32">
        <f t="shared" si="45"/>
        <v>22.78679910489696</v>
      </c>
      <c r="N152" s="32">
        <f t="shared" si="45"/>
        <v>-45.693004081153056</v>
      </c>
      <c r="O152" s="32">
        <f t="shared" si="45"/>
        <v>45.40885857740757</v>
      </c>
      <c r="P152" s="32">
        <f t="shared" si="45"/>
        <v>40.38869898425783</v>
      </c>
      <c r="Q152" s="32">
        <f t="shared" si="45"/>
        <v>-69.05317790079022</v>
      </c>
      <c r="R152" s="32">
        <f t="shared" si="45"/>
        <v>17.91803500213085</v>
      </c>
      <c r="S152" s="32">
        <f t="shared" si="45"/>
        <v>78.28449318326543</v>
      </c>
      <c r="T152" s="32">
        <f t="shared" si="45"/>
        <v>53.61298162978145</v>
      </c>
      <c r="U152" s="32">
        <f t="shared" si="45"/>
        <v>-6.5265940522735715</v>
      </c>
      <c r="V152" s="32">
        <f t="shared" si="45"/>
        <v>-43.46679751218863</v>
      </c>
      <c r="W152" s="32">
        <f t="shared" si="45"/>
        <v>-39.03776767562845</v>
      </c>
      <c r="X152" s="32">
        <f t="shared" si="45"/>
        <v>12.628922976156476</v>
      </c>
      <c r="Y152" s="32">
        <f t="shared" si="44"/>
        <v>53.33056252237558</v>
      </c>
      <c r="Z152" s="32">
        <f t="shared" si="44"/>
        <v>7.474914986114434</v>
      </c>
      <c r="AA152" s="32">
        <f t="shared" si="44"/>
        <v>75.8238820998117</v>
      </c>
      <c r="AB152" s="32">
        <f t="shared" si="44"/>
        <v>-2.9369465925273675</v>
      </c>
      <c r="AC152" s="32">
        <f t="shared" si="44"/>
        <v>-4.254608278735905</v>
      </c>
    </row>
    <row r="153" spans="1:29" ht="15" customHeight="1">
      <c r="A153" s="21" t="s">
        <v>34</v>
      </c>
      <c r="B153" s="39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>
        <f t="shared" si="44"/>
        <v>-49.46445049980366</v>
      </c>
      <c r="Z153" s="32">
        <f t="shared" si="44"/>
        <v>31.431814677882564</v>
      </c>
      <c r="AA153" s="32">
        <f t="shared" si="44"/>
        <v>139.06738245821103</v>
      </c>
      <c r="AB153" s="32">
        <f t="shared" si="44"/>
        <v>11.264781601193308</v>
      </c>
      <c r="AC153" s="32">
        <f t="shared" si="44"/>
        <v>-27.440105697869154</v>
      </c>
    </row>
    <row r="154" spans="1:29" ht="15" customHeight="1">
      <c r="A154" s="21" t="s">
        <v>31</v>
      </c>
      <c r="B154" s="39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>
        <f t="shared" si="44"/>
        <v>73.14679792191292</v>
      </c>
      <c r="Z154" s="32">
        <f t="shared" si="44"/>
        <v>6.1270007839268725</v>
      </c>
      <c r="AA154" s="32">
        <f t="shared" si="44"/>
        <v>71.41709421285738</v>
      </c>
      <c r="AB154" s="32">
        <f t="shared" si="44"/>
        <v>-4.31705640004052</v>
      </c>
      <c r="AC154" s="32">
        <f t="shared" si="44"/>
        <v>-1.634543339558725</v>
      </c>
    </row>
    <row r="155" spans="1:29" ht="15" customHeight="1">
      <c r="A155" s="19" t="s">
        <v>20</v>
      </c>
      <c r="B155" s="39"/>
      <c r="C155" s="32">
        <f aca="true" t="shared" si="46" ref="C155:X155">((C111/B111)-1)*100</f>
        <v>13.110898658596582</v>
      </c>
      <c r="D155" s="32">
        <f t="shared" si="46"/>
        <v>-5.00885441843254</v>
      </c>
      <c r="E155" s="32">
        <f t="shared" si="46"/>
        <v>497.28835861847676</v>
      </c>
      <c r="F155" s="32">
        <f t="shared" si="46"/>
        <v>-78.77255175915636</v>
      </c>
      <c r="G155" s="32">
        <f t="shared" si="46"/>
        <v>-21.705089452850757</v>
      </c>
      <c r="H155" s="32">
        <f t="shared" si="46"/>
        <v>-9.606999014180651</v>
      </c>
      <c r="I155" s="32">
        <f t="shared" si="46"/>
        <v>0.918999162798495</v>
      </c>
      <c r="J155" s="32">
        <f t="shared" si="46"/>
        <v>9.848261224104672</v>
      </c>
      <c r="K155" s="32">
        <f t="shared" si="46"/>
        <v>-6.6585215576431604</v>
      </c>
      <c r="L155" s="32">
        <f t="shared" si="46"/>
        <v>10.133134191429448</v>
      </c>
      <c r="M155" s="32">
        <f t="shared" si="46"/>
        <v>11.496012874607864</v>
      </c>
      <c r="N155" s="32">
        <f t="shared" si="46"/>
        <v>-12.46744546816726</v>
      </c>
      <c r="O155" s="32">
        <f t="shared" si="46"/>
        <v>-0.09364018915005712</v>
      </c>
      <c r="P155" s="32">
        <f t="shared" si="46"/>
        <v>-3.260007103307372</v>
      </c>
      <c r="Q155" s="32">
        <f t="shared" si="46"/>
        <v>-5.178580816621691</v>
      </c>
      <c r="R155" s="32">
        <f t="shared" si="46"/>
        <v>65.59361854459623</v>
      </c>
      <c r="S155" s="32">
        <f t="shared" si="46"/>
        <v>70.30412995392852</v>
      </c>
      <c r="T155" s="32">
        <f t="shared" si="46"/>
        <v>31.719926831459144</v>
      </c>
      <c r="U155" s="32">
        <f t="shared" si="46"/>
        <v>25.59104010012163</v>
      </c>
      <c r="V155" s="32">
        <f t="shared" si="46"/>
        <v>43.785211322131445</v>
      </c>
      <c r="W155" s="32">
        <f t="shared" si="46"/>
        <v>8.177230060011986</v>
      </c>
      <c r="X155" s="32">
        <f t="shared" si="46"/>
        <v>-1.1934635331576127</v>
      </c>
      <c r="Y155" s="32">
        <f t="shared" si="44"/>
        <v>-1.62198242180982</v>
      </c>
      <c r="Z155" s="32">
        <f t="shared" si="44"/>
        <v>1.7927487626701488</v>
      </c>
      <c r="AA155" s="32">
        <f t="shared" si="44"/>
        <v>8.944729079467217</v>
      </c>
      <c r="AB155" s="32">
        <f t="shared" si="44"/>
        <v>10.219315897778314</v>
      </c>
      <c r="AC155" s="32">
        <f t="shared" si="44"/>
        <v>0.6747604648955186</v>
      </c>
    </row>
    <row r="156" spans="1:29" ht="15" customHeight="1">
      <c r="A156" s="20" t="s">
        <v>32</v>
      </c>
      <c r="B156" s="39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>
        <f t="shared" si="44"/>
        <v>-4.035872479910674</v>
      </c>
      <c r="Z156" s="32">
        <f t="shared" si="44"/>
        <v>2.154024453068093</v>
      </c>
      <c r="AA156" s="32">
        <f t="shared" si="44"/>
        <v>13.92416852304641</v>
      </c>
      <c r="AB156" s="32">
        <f t="shared" si="44"/>
        <v>9.22887777252328</v>
      </c>
      <c r="AC156" s="32">
        <f t="shared" si="44"/>
        <v>0.5344895223047486</v>
      </c>
    </row>
    <row r="157" spans="1:29" ht="15" customHeight="1">
      <c r="A157" s="20" t="s">
        <v>33</v>
      </c>
      <c r="B157" s="39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>
        <f t="shared" si="44"/>
        <v>2.3923803002582122</v>
      </c>
      <c r="Z157" s="32">
        <f t="shared" si="44"/>
        <v>1.2296570381865823</v>
      </c>
      <c r="AA157" s="32">
        <f t="shared" si="44"/>
        <v>1.112803076876978</v>
      </c>
      <c r="AB157" s="32">
        <f t="shared" si="44"/>
        <v>11.974510146528505</v>
      </c>
      <c r="AC157" s="32">
        <f t="shared" si="44"/>
        <v>0.9172448926258792</v>
      </c>
    </row>
    <row r="158" spans="1:29" ht="15" customHeight="1">
      <c r="A158" s="19" t="s">
        <v>16</v>
      </c>
      <c r="B158" s="39"/>
      <c r="C158" s="32">
        <f aca="true" t="shared" si="47" ref="C158:AA160">((C114/B114)-1)*100</f>
        <v>113.27951623779656</v>
      </c>
      <c r="D158" s="32">
        <f t="shared" si="47"/>
        <v>-46.55079597107545</v>
      </c>
      <c r="E158" s="32">
        <f t="shared" si="47"/>
        <v>77.6336111042015</v>
      </c>
      <c r="F158" s="32">
        <f t="shared" si="47"/>
        <v>-33.23446573894954</v>
      </c>
      <c r="G158" s="32">
        <f t="shared" si="47"/>
        <v>125.61054255452673</v>
      </c>
      <c r="H158" s="32">
        <f t="shared" si="47"/>
        <v>-63.48211870402971</v>
      </c>
      <c r="I158" s="32">
        <f t="shared" si="47"/>
        <v>2.6632238423418997</v>
      </c>
      <c r="J158" s="32">
        <f t="shared" si="47"/>
        <v>-18.24143929595823</v>
      </c>
      <c r="K158" s="32">
        <f t="shared" si="47"/>
        <v>274.4753745257976</v>
      </c>
      <c r="L158" s="32">
        <f t="shared" si="47"/>
        <v>-43.52945357280203</v>
      </c>
      <c r="M158" s="32">
        <f t="shared" si="47"/>
        <v>85.03010633656866</v>
      </c>
      <c r="N158" s="32">
        <f t="shared" si="47"/>
        <v>112.87628421744715</v>
      </c>
      <c r="O158" s="32">
        <f t="shared" si="47"/>
        <v>-69.04006764951822</v>
      </c>
      <c r="P158" s="32">
        <f t="shared" si="47"/>
        <v>-61.472545919698874</v>
      </c>
      <c r="Q158" s="42" t="s">
        <v>47</v>
      </c>
      <c r="R158" s="32">
        <f t="shared" si="47"/>
        <v>-17.07435535815094</v>
      </c>
      <c r="S158" s="32">
        <f t="shared" si="47"/>
        <v>-49.46918702970557</v>
      </c>
      <c r="T158" s="32">
        <f t="shared" si="47"/>
        <v>-28.136449796526286</v>
      </c>
      <c r="U158" s="32">
        <f t="shared" si="47"/>
        <v>7.290981830363297</v>
      </c>
      <c r="V158" s="32">
        <f t="shared" si="47"/>
        <v>-2.8730080968325855</v>
      </c>
      <c r="W158" s="32">
        <f t="shared" si="47"/>
        <v>6.8658451192532555</v>
      </c>
      <c r="X158" s="32">
        <f t="shared" si="47"/>
        <v>-8.689475339114361</v>
      </c>
      <c r="Y158" s="32">
        <f t="shared" si="47"/>
        <v>8.635784468169172</v>
      </c>
      <c r="Z158" s="32">
        <f t="shared" si="47"/>
        <v>1.4820879569260592</v>
      </c>
      <c r="AA158" s="32">
        <f t="shared" si="47"/>
        <v>-16.253726392853807</v>
      </c>
      <c r="AB158" s="32">
        <f aca="true" t="shared" si="48" ref="AB158:AC160">((AB114/AA114)-1)*100</f>
        <v>16.47145829630412</v>
      </c>
      <c r="AC158" s="32">
        <f t="shared" si="48"/>
        <v>2.7050930951134644</v>
      </c>
    </row>
    <row r="159" spans="1:30" ht="15" customHeight="1">
      <c r="A159" s="19" t="s">
        <v>15</v>
      </c>
      <c r="B159" s="39"/>
      <c r="C159" s="32">
        <f>((C115/B115)-1)*100</f>
        <v>-100</v>
      </c>
      <c r="D159" s="32"/>
      <c r="E159" s="42" t="s">
        <v>47</v>
      </c>
      <c r="F159" s="32">
        <f t="shared" si="47"/>
        <v>-32.584471736421584</v>
      </c>
      <c r="G159" s="32">
        <f t="shared" si="47"/>
        <v>-99.28070919895883</v>
      </c>
      <c r="H159" s="42" t="s">
        <v>47</v>
      </c>
      <c r="I159" s="32">
        <f t="shared" si="47"/>
        <v>246.24508153278094</v>
      </c>
      <c r="J159" s="32">
        <f t="shared" si="47"/>
        <v>-67.78552562814787</v>
      </c>
      <c r="K159" s="32">
        <f t="shared" si="47"/>
        <v>170.9146073174991</v>
      </c>
      <c r="L159" s="32">
        <f t="shared" si="47"/>
        <v>29.214138542362434</v>
      </c>
      <c r="M159" s="32">
        <f t="shared" si="47"/>
        <v>-52.496271172192706</v>
      </c>
      <c r="N159" s="32">
        <f t="shared" si="47"/>
        <v>-96.4764695992491</v>
      </c>
      <c r="O159" s="42" t="s">
        <v>47</v>
      </c>
      <c r="P159" s="32">
        <f t="shared" si="47"/>
        <v>-4.139156218734163</v>
      </c>
      <c r="Q159" s="32">
        <f t="shared" si="47"/>
        <v>111.9948463893513</v>
      </c>
      <c r="R159" s="32">
        <f t="shared" si="47"/>
        <v>42.9200476248488</v>
      </c>
      <c r="S159" s="32">
        <f t="shared" si="47"/>
        <v>-6.234351910363567</v>
      </c>
      <c r="T159" s="32">
        <f t="shared" si="47"/>
        <v>18.959640973282553</v>
      </c>
      <c r="U159" s="32">
        <f t="shared" si="47"/>
        <v>-90.54022191292293</v>
      </c>
      <c r="V159" s="32">
        <f t="shared" si="47"/>
        <v>115.8763066711277</v>
      </c>
      <c r="W159" s="32">
        <f t="shared" si="47"/>
        <v>21.0151981259038</v>
      </c>
      <c r="X159" s="32">
        <f t="shared" si="47"/>
        <v>16.9618263184913</v>
      </c>
      <c r="Y159" s="32">
        <f t="shared" si="47"/>
        <v>36.740329146215835</v>
      </c>
      <c r="Z159" s="32">
        <f t="shared" si="47"/>
        <v>129.82691096830314</v>
      </c>
      <c r="AA159" s="32">
        <f t="shared" si="47"/>
        <v>135.29553381978602</v>
      </c>
      <c r="AB159" s="32">
        <f t="shared" si="48"/>
        <v>54.279868762989224</v>
      </c>
      <c r="AC159" s="32">
        <f t="shared" si="48"/>
        <v>-29.25625080883476</v>
      </c>
      <c r="AD159" s="1" t="s">
        <v>37</v>
      </c>
    </row>
    <row r="160" spans="1:29" ht="15" customHeight="1">
      <c r="A160" s="19" t="s">
        <v>12</v>
      </c>
      <c r="B160" s="39"/>
      <c r="C160" s="32">
        <f>((C116/B116)-1)*100</f>
        <v>12.07642376048257</v>
      </c>
      <c r="D160" s="32">
        <f aca="true" t="shared" si="49" ref="D160:M160">((D116/C116)-1)*100</f>
        <v>62.13697448559196</v>
      </c>
      <c r="E160" s="32">
        <f t="shared" si="49"/>
        <v>-99.99202145231816</v>
      </c>
      <c r="F160" s="42" t="s">
        <v>47</v>
      </c>
      <c r="G160" s="32">
        <f t="shared" si="49"/>
        <v>2.2864387365256533</v>
      </c>
      <c r="H160" s="32">
        <f t="shared" si="49"/>
        <v>-0.3163313647704169</v>
      </c>
      <c r="I160" s="32">
        <f t="shared" si="49"/>
        <v>-10.408269206474351</v>
      </c>
      <c r="J160" s="32">
        <f t="shared" si="49"/>
        <v>7.465532203935643</v>
      </c>
      <c r="K160" s="32">
        <f t="shared" si="49"/>
        <v>4.905973247827999</v>
      </c>
      <c r="L160" s="32">
        <f t="shared" si="49"/>
        <v>15.98623263590997</v>
      </c>
      <c r="M160" s="32">
        <f t="shared" si="49"/>
        <v>-100</v>
      </c>
      <c r="N160" s="32"/>
      <c r="O160" s="32">
        <f>((O116/N116)-1)*100</f>
        <v>9.987059908377693</v>
      </c>
      <c r="P160" s="32">
        <f>((P116/O116)-1)*100</f>
        <v>17.54186456790421</v>
      </c>
      <c r="Q160" s="32">
        <f>((Q116/P116)-1)*100</f>
        <v>-24.14936218419539</v>
      </c>
      <c r="R160" s="32">
        <f>((R116/Q116)-1)*100</f>
        <v>-100</v>
      </c>
      <c r="S160" s="32"/>
      <c r="T160" s="32"/>
      <c r="U160" s="32"/>
      <c r="V160" s="32">
        <f t="shared" si="47"/>
        <v>1.847556618686319</v>
      </c>
      <c r="W160" s="32">
        <f t="shared" si="47"/>
        <v>36.14968536080254</v>
      </c>
      <c r="X160" s="32">
        <f t="shared" si="47"/>
        <v>19.316048001409758</v>
      </c>
      <c r="Y160" s="32">
        <f t="shared" si="47"/>
        <v>-7.891853533755322</v>
      </c>
      <c r="Z160" s="32">
        <f t="shared" si="47"/>
        <v>-58.06676841472287</v>
      </c>
      <c r="AA160" s="32">
        <f t="shared" si="47"/>
        <v>-47.45908575513119</v>
      </c>
      <c r="AB160" s="32">
        <f t="shared" si="48"/>
        <v>22.915743928756704</v>
      </c>
      <c r="AC160" s="32">
        <f t="shared" si="48"/>
        <v>251.2440312969504</v>
      </c>
    </row>
    <row r="161" spans="1:29" ht="15" customHeight="1">
      <c r="A161" s="19" t="s">
        <v>24</v>
      </c>
      <c r="B161" s="39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</row>
    <row r="162" spans="1:29" ht="15" customHeight="1">
      <c r="A162" s="19" t="s">
        <v>25</v>
      </c>
      <c r="B162" s="39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>
        <f aca="true" t="shared" si="50" ref="V162:AA162">((V118/U118)-1)*100</f>
        <v>-8.006153544954064</v>
      </c>
      <c r="W162" s="32">
        <f t="shared" si="50"/>
        <v>-10.670925439751656</v>
      </c>
      <c r="X162" s="32">
        <f t="shared" si="50"/>
        <v>-8.828535459380804</v>
      </c>
      <c r="Y162" s="32">
        <f t="shared" si="50"/>
        <v>255.93626902402406</v>
      </c>
      <c r="Z162" s="32">
        <f t="shared" si="50"/>
        <v>12.152733275487538</v>
      </c>
      <c r="AA162" s="32">
        <f t="shared" si="50"/>
        <v>-100</v>
      </c>
      <c r="AB162" s="32"/>
      <c r="AC162" s="32"/>
    </row>
    <row r="163" spans="1:30" ht="15" customHeight="1">
      <c r="A163" s="2"/>
      <c r="B163" s="39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5"/>
      <c r="Y163" s="35"/>
      <c r="Z163" s="35"/>
      <c r="AA163" s="35"/>
      <c r="AB163" s="32"/>
      <c r="AC163" s="32"/>
      <c r="AD163" s="1" t="s">
        <v>37</v>
      </c>
    </row>
    <row r="164" spans="1:29" ht="15" customHeight="1">
      <c r="A164" s="2" t="s">
        <v>3</v>
      </c>
      <c r="B164" s="39"/>
      <c r="C164" s="32"/>
      <c r="D164" s="32"/>
      <c r="E164" s="32"/>
      <c r="F164" s="32"/>
      <c r="G164" s="32"/>
      <c r="H164" s="32"/>
      <c r="I164" s="32"/>
      <c r="J164" s="32"/>
      <c r="K164" s="32"/>
      <c r="L164" s="32">
        <f>L120/K120-1</f>
        <v>-0.6356716262181508</v>
      </c>
      <c r="M164" s="32">
        <f>M120/L120-1</f>
        <v>-5.048502146985929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5"/>
      <c r="Y164" s="35"/>
      <c r="Z164" s="35"/>
      <c r="AA164" s="35"/>
      <c r="AB164" s="32"/>
      <c r="AC164" s="32"/>
    </row>
    <row r="165" spans="1:29" ht="15" customHeight="1">
      <c r="A165" s="22"/>
      <c r="B165" s="22"/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44"/>
      <c r="N165" s="44"/>
      <c r="O165" s="44"/>
      <c r="P165" s="44"/>
      <c r="Q165" s="44"/>
      <c r="R165" s="44"/>
      <c r="S165" s="44"/>
      <c r="T165" s="44"/>
      <c r="U165" s="43"/>
      <c r="V165" s="43"/>
      <c r="W165" s="43"/>
      <c r="X165" s="43"/>
      <c r="Y165" s="43"/>
      <c r="Z165" s="43"/>
      <c r="AA165" s="43"/>
      <c r="AB165" s="43"/>
      <c r="AC165" s="44"/>
    </row>
    <row r="166" spans="1:256" ht="15" customHeight="1">
      <c r="A166" s="28" t="s">
        <v>35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  <c r="IT166" s="27"/>
      <c r="IU166" s="27"/>
      <c r="IV166" s="27"/>
    </row>
    <row r="167" spans="1:29" ht="15" customHeight="1">
      <c r="A167" s="28" t="s">
        <v>46</v>
      </c>
      <c r="AC167" s="1" t="s">
        <v>37</v>
      </c>
    </row>
    <row r="168" ht="15" customHeight="1">
      <c r="A168" s="28" t="s">
        <v>43</v>
      </c>
    </row>
    <row r="169" ht="15" customHeight="1"/>
    <row r="170" spans="1:29" s="27" customFormat="1" ht="15" customHeight="1" hidden="1">
      <c r="A170" s="45" t="str">
        <f>'[2]PIB EST'!A21</f>
        <v>Jalisco</v>
      </c>
      <c r="B170" s="46">
        <v>280803.2</v>
      </c>
      <c r="C170" s="46">
        <v>455605.91226585547</v>
      </c>
      <c r="D170" s="46">
        <v>739225.0063090534</v>
      </c>
      <c r="E170" s="46">
        <v>1199399.733938819</v>
      </c>
      <c r="F170" s="46">
        <v>1946037.687435969</v>
      </c>
      <c r="G170" s="46">
        <v>3157465</v>
      </c>
      <c r="H170" s="46">
        <v>6413685.530813694</v>
      </c>
      <c r="I170" s="46">
        <v>13027970.884291332</v>
      </c>
      <c r="J170" s="46">
        <v>26463415.54267153</v>
      </c>
      <c r="K170" s="46">
        <v>32663951.68319283</v>
      </c>
      <c r="L170" s="46">
        <v>40317310.43340019</v>
      </c>
      <c r="M170" s="46">
        <v>49763896.79818043</v>
      </c>
      <c r="N170" s="46">
        <v>61423874.70589763</v>
      </c>
      <c r="O170" s="46">
        <f>'[3]Hoja1'!B25</f>
        <v>75815855</v>
      </c>
      <c r="P170" s="46">
        <f>'[3]Hoja1'!C25</f>
        <v>85292666</v>
      </c>
      <c r="Q170" s="46">
        <f>'[3]Hoja1'!D25</f>
        <v>105052810</v>
      </c>
      <c r="R170" s="46">
        <f>'[3]Hoja1'!E25</f>
        <v>147400429</v>
      </c>
      <c r="S170" s="46">
        <f>'[3]Hoja1'!F25</f>
        <v>181786912</v>
      </c>
      <c r="T170" s="46">
        <f>'[3]Hoja1'!G25</f>
        <v>227495077</v>
      </c>
      <c r="U170" s="47">
        <f>'[3]Hoja1'!H25</f>
        <v>273261109</v>
      </c>
      <c r="V170" s="47">
        <f>'[3]Hoja1'!I25</f>
        <v>321206819</v>
      </c>
      <c r="W170" s="47">
        <f>'[3]Hoja1'!J25</f>
        <v>346263870</v>
      </c>
      <c r="X170" s="47">
        <f>'[3]Hoja1'!K25</f>
        <v>367710214</v>
      </c>
      <c r="Y170" s="48">
        <f>'[3]Hoja1'!L25</f>
        <v>391820682</v>
      </c>
      <c r="Z170" s="48">
        <f>'[3]Hoja1'!M25</f>
        <v>439288462</v>
      </c>
      <c r="AA170" s="27">
        <f>'[3]Hoja1'!N25</f>
        <v>469260060</v>
      </c>
      <c r="AB170" s="27">
        <f>'[3]Hoja1'!O25</f>
        <v>508672326</v>
      </c>
      <c r="AC170" s="27">
        <v>677227000</v>
      </c>
    </row>
    <row r="171" spans="1:27" ht="1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AA171" s="50"/>
    </row>
    <row r="172" spans="1:29" ht="15" customHeight="1">
      <c r="A172" s="52" t="s">
        <v>40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</row>
    <row r="173" spans="1:29" ht="15" customHeight="1">
      <c r="A173" s="53" t="s">
        <v>23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</row>
    <row r="174" spans="1:13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29" ht="15" customHeight="1">
      <c r="A175" s="29" t="s">
        <v>1</v>
      </c>
      <c r="B175" s="5">
        <v>1980</v>
      </c>
      <c r="C175" s="5">
        <v>1981</v>
      </c>
      <c r="D175" s="5">
        <v>1982</v>
      </c>
      <c r="E175" s="5">
        <v>1983</v>
      </c>
      <c r="F175" s="5">
        <v>1984</v>
      </c>
      <c r="G175" s="5">
        <v>1985</v>
      </c>
      <c r="H175" s="5">
        <v>1986</v>
      </c>
      <c r="I175" s="5">
        <v>1987</v>
      </c>
      <c r="J175" s="5">
        <v>1988</v>
      </c>
      <c r="K175" s="5">
        <v>1989</v>
      </c>
      <c r="L175" s="5">
        <v>1990</v>
      </c>
      <c r="M175" s="5">
        <v>1991</v>
      </c>
      <c r="N175" s="5">
        <v>1992</v>
      </c>
      <c r="O175" s="5">
        <v>1993</v>
      </c>
      <c r="P175" s="5">
        <v>1994</v>
      </c>
      <c r="Q175" s="5">
        <v>1995</v>
      </c>
      <c r="R175" s="5">
        <v>1996</v>
      </c>
      <c r="S175" s="5">
        <v>1997</v>
      </c>
      <c r="T175" s="6">
        <v>1998</v>
      </c>
      <c r="U175" s="5">
        <v>1999</v>
      </c>
      <c r="V175" s="6">
        <v>2000</v>
      </c>
      <c r="W175" s="5">
        <v>2001</v>
      </c>
      <c r="X175" s="6">
        <v>2002</v>
      </c>
      <c r="Y175" s="6">
        <v>2003</v>
      </c>
      <c r="Z175" s="6">
        <v>2004</v>
      </c>
      <c r="AA175" s="6">
        <v>2005</v>
      </c>
      <c r="AB175" s="5">
        <v>2006</v>
      </c>
      <c r="AC175" s="5">
        <v>2007</v>
      </c>
    </row>
    <row r="176" spans="1:22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9" s="31" customFormat="1" ht="15" customHeight="1">
      <c r="A177" s="8" t="s">
        <v>21</v>
      </c>
      <c r="B177" s="30">
        <f aca="true" t="shared" si="51" ref="B177:AC186">B7/B$170*100</f>
        <v>6.068306913881323</v>
      </c>
      <c r="C177" s="30">
        <f t="shared" si="51"/>
        <v>5.262662172392734</v>
      </c>
      <c r="D177" s="30">
        <f t="shared" si="51"/>
        <v>6.184449877888295</v>
      </c>
      <c r="E177" s="30">
        <f t="shared" si="51"/>
        <v>8.342839936389733</v>
      </c>
      <c r="F177" s="30">
        <f t="shared" si="51"/>
        <v>7.266662969221295</v>
      </c>
      <c r="G177" s="30">
        <f t="shared" si="51"/>
        <v>6.445962188021087</v>
      </c>
      <c r="H177" s="30">
        <f t="shared" si="51"/>
        <v>4.788120629310607</v>
      </c>
      <c r="I177" s="30">
        <f t="shared" si="51"/>
        <v>5.413744060868505</v>
      </c>
      <c r="J177" s="30">
        <f t="shared" si="51"/>
        <v>5.977864034403094</v>
      </c>
      <c r="K177" s="30">
        <f t="shared" si="51"/>
        <v>6.3233452278916245</v>
      </c>
      <c r="L177" s="30">
        <f t="shared" si="51"/>
        <v>7.381386302828878</v>
      </c>
      <c r="M177" s="30">
        <f t="shared" si="51"/>
        <v>4.176013000806612</v>
      </c>
      <c r="N177" s="30">
        <f t="shared" si="51"/>
        <v>11.32382291625794</v>
      </c>
      <c r="O177" s="30">
        <f t="shared" si="51"/>
        <v>10.776353349836919</v>
      </c>
      <c r="P177" s="30">
        <f t="shared" si="51"/>
        <v>11.885796982826168</v>
      </c>
      <c r="Q177" s="30">
        <f t="shared" si="51"/>
        <v>10.901401289503823</v>
      </c>
      <c r="R177" s="30">
        <f t="shared" si="51"/>
        <v>3.9869720833716165</v>
      </c>
      <c r="S177" s="30">
        <f t="shared" si="51"/>
        <v>6.0017815941556885</v>
      </c>
      <c r="T177" s="30">
        <f t="shared" si="51"/>
        <v>6.749314182741633</v>
      </c>
      <c r="U177" s="30">
        <f t="shared" si="51"/>
        <v>7.143719110427821</v>
      </c>
      <c r="V177" s="30">
        <f t="shared" si="51"/>
        <v>7.9657802722426005</v>
      </c>
      <c r="W177" s="30">
        <f t="shared" si="51"/>
        <v>8.465134013259886</v>
      </c>
      <c r="X177" s="30">
        <f t="shared" si="51"/>
        <v>8.639969037411618</v>
      </c>
      <c r="Y177" s="30">
        <f t="shared" si="51"/>
        <v>8.819175612327683</v>
      </c>
      <c r="Z177" s="30">
        <f t="shared" si="51"/>
        <v>8.681392508551705</v>
      </c>
      <c r="AA177" s="30">
        <f t="shared" si="51"/>
        <v>9.419363092183895</v>
      </c>
      <c r="AB177" s="30">
        <f t="shared" si="51"/>
        <v>10.018267260719822</v>
      </c>
      <c r="AC177" s="30">
        <f t="shared" si="51"/>
        <v>8.034621065019557</v>
      </c>
    </row>
    <row r="178" spans="1:29" ht="15" customHeight="1">
      <c r="A178" s="19" t="s">
        <v>6</v>
      </c>
      <c r="B178" s="32">
        <f t="shared" si="51"/>
        <v>0.6246367562762817</v>
      </c>
      <c r="C178" s="32">
        <f t="shared" si="51"/>
        <v>0.2798471147266437</v>
      </c>
      <c r="D178" s="32">
        <f t="shared" si="51"/>
        <v>0.32358212717170426</v>
      </c>
      <c r="E178" s="32">
        <f t="shared" si="51"/>
        <v>0.3066533946878142</v>
      </c>
      <c r="F178" s="32">
        <f t="shared" si="51"/>
        <v>0.18720089664860956</v>
      </c>
      <c r="G178" s="32">
        <f t="shared" si="51"/>
        <v>0.16446738126946775</v>
      </c>
      <c r="H178" s="32">
        <f t="shared" si="51"/>
        <v>0.14626535639969002</v>
      </c>
      <c r="I178" s="32">
        <f t="shared" si="51"/>
        <v>0.14917134964918313</v>
      </c>
      <c r="J178" s="32">
        <f t="shared" si="51"/>
        <v>0.16322534001837083</v>
      </c>
      <c r="K178" s="32">
        <f t="shared" si="51"/>
        <v>0.22684178178638956</v>
      </c>
      <c r="L178" s="32">
        <f t="shared" si="51"/>
        <v>0.2926943507179971</v>
      </c>
      <c r="M178" s="32">
        <f t="shared" si="51"/>
        <v>0.3784591081438107</v>
      </c>
      <c r="N178" s="32">
        <f t="shared" si="51"/>
        <v>0.39673563604837514</v>
      </c>
      <c r="O178" s="32">
        <f t="shared" si="51"/>
        <v>0.36074708911480324</v>
      </c>
      <c r="P178" s="32">
        <f t="shared" si="51"/>
        <v>0.3434934194693832</v>
      </c>
      <c r="Q178" s="32">
        <f t="shared" si="51"/>
        <v>0.29534190184917475</v>
      </c>
      <c r="R178" s="32">
        <f t="shared" si="51"/>
        <v>0.2416208788646063</v>
      </c>
      <c r="S178" s="32">
        <f t="shared" si="51"/>
        <v>0.26177264125593375</v>
      </c>
      <c r="T178" s="32">
        <f t="shared" si="51"/>
        <v>0.27521728525140793</v>
      </c>
      <c r="U178" s="32">
        <f t="shared" si="51"/>
        <v>0.30012610685847724</v>
      </c>
      <c r="V178" s="32">
        <f t="shared" si="51"/>
        <v>0.3185596262201395</v>
      </c>
      <c r="W178" s="32">
        <f t="shared" si="51"/>
        <v>0.3219423923726145</v>
      </c>
      <c r="X178" s="32">
        <f t="shared" si="51"/>
        <v>0.3294200900277412</v>
      </c>
      <c r="Y178" s="32">
        <f t="shared" si="51"/>
        <v>0.32292284050488174</v>
      </c>
      <c r="Z178" s="32">
        <f t="shared" si="51"/>
        <v>0.3119424418208371</v>
      </c>
      <c r="AA178" s="32">
        <f t="shared" si="51"/>
        <v>0.3204518176978454</v>
      </c>
      <c r="AB178" s="32">
        <f t="shared" si="51"/>
        <v>0.32544556001656755</v>
      </c>
      <c r="AC178" s="32">
        <f t="shared" si="51"/>
        <v>0.27359702138278597</v>
      </c>
    </row>
    <row r="179" spans="1:29" ht="15" customHeight="1">
      <c r="A179" s="19" t="s">
        <v>7</v>
      </c>
      <c r="B179" s="32">
        <f t="shared" si="51"/>
        <v>0.1506393089537441</v>
      </c>
      <c r="C179" s="32">
        <f t="shared" si="51"/>
        <v>0.0739674334610815</v>
      </c>
      <c r="D179" s="32">
        <f t="shared" si="51"/>
        <v>0.07575501305023177</v>
      </c>
      <c r="E179" s="32">
        <f t="shared" si="51"/>
        <v>0.05094214903595826</v>
      </c>
      <c r="F179" s="32">
        <f t="shared" si="51"/>
        <v>0.10061470097117142</v>
      </c>
      <c r="G179" s="32">
        <f t="shared" si="51"/>
        <v>0.054980815305949546</v>
      </c>
      <c r="H179" s="32">
        <f t="shared" si="51"/>
        <v>0.13151564665082457</v>
      </c>
      <c r="I179" s="32">
        <f t="shared" si="51"/>
        <v>0.083351429754064</v>
      </c>
      <c r="J179" s="32">
        <f t="shared" si="51"/>
        <v>0.08346239344798603</v>
      </c>
      <c r="K179" s="32">
        <f t="shared" si="51"/>
        <v>0.1003690255177214</v>
      </c>
      <c r="L179" s="32">
        <f t="shared" si="51"/>
        <v>0.11251120055474</v>
      </c>
      <c r="M179" s="32">
        <f t="shared" si="51"/>
        <v>0.13179836029721484</v>
      </c>
      <c r="N179" s="32">
        <f t="shared" si="51"/>
        <v>0.1877859391845319</v>
      </c>
      <c r="O179" s="32">
        <f t="shared" si="51"/>
        <v>0.24643195015079628</v>
      </c>
      <c r="P179" s="32">
        <f t="shared" si="51"/>
        <v>0.16960987126372623</v>
      </c>
      <c r="Q179" s="32">
        <f t="shared" si="51"/>
        <v>0.1425707270467111</v>
      </c>
      <c r="R179" s="32">
        <f t="shared" si="51"/>
        <v>0.133582054228621</v>
      </c>
      <c r="S179" s="32">
        <f t="shared" si="51"/>
        <v>0.1380383104807897</v>
      </c>
      <c r="T179" s="32">
        <f t="shared" si="51"/>
        <v>0.1345825984621197</v>
      </c>
      <c r="U179" s="32">
        <f t="shared" si="51"/>
        <v>0.12989083089756473</v>
      </c>
      <c r="V179" s="32">
        <f t="shared" si="51"/>
        <v>0.14740205250748428</v>
      </c>
      <c r="W179" s="32">
        <f t="shared" si="51"/>
        <v>0.16810849280925555</v>
      </c>
      <c r="X179" s="32">
        <f t="shared" si="51"/>
        <v>0.26911126651488665</v>
      </c>
      <c r="Y179" s="32">
        <f t="shared" si="51"/>
        <v>0.18313178041990136</v>
      </c>
      <c r="Z179" s="32">
        <f t="shared" si="51"/>
        <v>0.1895498332027669</v>
      </c>
      <c r="AA179" s="32">
        <f t="shared" si="51"/>
        <v>0.19699787469660215</v>
      </c>
      <c r="AB179" s="32">
        <f t="shared" si="51"/>
        <v>0.20479138469978408</v>
      </c>
      <c r="AC179" s="32">
        <f t="shared" si="51"/>
        <v>0.1662657868041292</v>
      </c>
    </row>
    <row r="180" spans="1:29" ht="15" customHeight="1">
      <c r="A180" s="19" t="s">
        <v>8</v>
      </c>
      <c r="B180" s="32">
        <f t="shared" si="51"/>
        <v>0.08546911146311723</v>
      </c>
      <c r="C180" s="32">
        <f t="shared" si="51"/>
        <v>0.11303628555625214</v>
      </c>
      <c r="D180" s="32">
        <f t="shared" si="51"/>
        <v>0.0737258609149577</v>
      </c>
      <c r="E180" s="32">
        <f t="shared" si="51"/>
        <v>0.44030358274778325</v>
      </c>
      <c r="F180" s="32">
        <f t="shared" si="51"/>
        <v>0.5165881454868164</v>
      </c>
      <c r="G180" s="32">
        <f t="shared" si="51"/>
        <v>0.22223524251258525</v>
      </c>
      <c r="H180" s="32">
        <f t="shared" si="51"/>
        <v>0.0662957355731246</v>
      </c>
      <c r="I180" s="32">
        <f t="shared" si="51"/>
        <v>0.23339781973771284</v>
      </c>
      <c r="J180" s="32">
        <f t="shared" si="51"/>
        <v>0.21668782666219324</v>
      </c>
      <c r="K180" s="32">
        <f t="shared" si="51"/>
        <v>0.16235478950725746</v>
      </c>
      <c r="L180" s="32">
        <f t="shared" si="51"/>
        <v>0.2173470627331472</v>
      </c>
      <c r="M180" s="32">
        <f t="shared" si="51"/>
        <v>0.1553555990873022</v>
      </c>
      <c r="N180" s="32">
        <f t="shared" si="51"/>
        <v>0.24586107718388533</v>
      </c>
      <c r="O180" s="32">
        <f t="shared" si="51"/>
        <v>0.05732374844285539</v>
      </c>
      <c r="P180" s="32">
        <f t="shared" si="51"/>
        <v>0.0687729247436116</v>
      </c>
      <c r="Q180" s="32">
        <f t="shared" si="51"/>
        <v>0.17793819889253795</v>
      </c>
      <c r="R180" s="32">
        <f t="shared" si="51"/>
        <v>0.09844027183937165</v>
      </c>
      <c r="S180" s="32">
        <f t="shared" si="51"/>
        <v>0.14667633773326874</v>
      </c>
      <c r="T180" s="32">
        <f t="shared" si="51"/>
        <v>0.16903046477792572</v>
      </c>
      <c r="U180" s="32">
        <f t="shared" si="51"/>
        <v>0.1846308707617812</v>
      </c>
      <c r="V180" s="32">
        <f t="shared" si="51"/>
        <v>0.10027915845709365</v>
      </c>
      <c r="W180" s="32">
        <f t="shared" si="51"/>
        <v>0.08869419295752687</v>
      </c>
      <c r="X180" s="32">
        <f t="shared" si="51"/>
        <v>0.055761963685893146</v>
      </c>
      <c r="Y180" s="32">
        <f t="shared" si="51"/>
        <v>0.05283139597005755</v>
      </c>
      <c r="Z180" s="32">
        <f t="shared" si="51"/>
        <v>0.046690618748825685</v>
      </c>
      <c r="AA180" s="32">
        <f t="shared" si="51"/>
        <v>0.06909770266832425</v>
      </c>
      <c r="AB180" s="32">
        <f t="shared" si="51"/>
        <v>0.07834699857448113</v>
      </c>
      <c r="AC180" s="32">
        <f t="shared" si="51"/>
        <v>0.06364173312641108</v>
      </c>
    </row>
    <row r="181" spans="1:29" ht="15" customHeight="1">
      <c r="A181" s="19" t="s">
        <v>9</v>
      </c>
      <c r="B181" s="32">
        <f t="shared" si="51"/>
        <v>0.14422912559401033</v>
      </c>
      <c r="C181" s="32">
        <f t="shared" si="51"/>
        <v>0.10272035269966215</v>
      </c>
      <c r="D181" s="32">
        <f t="shared" si="51"/>
        <v>0.38053366376839637</v>
      </c>
      <c r="E181" s="32">
        <f t="shared" si="51"/>
        <v>0.0636985300547825</v>
      </c>
      <c r="F181" s="32">
        <f t="shared" si="51"/>
        <v>0.1001008363083973</v>
      </c>
      <c r="G181" s="32">
        <f t="shared" si="51"/>
        <v>0.12015968506380911</v>
      </c>
      <c r="H181" s="32">
        <f t="shared" si="51"/>
        <v>0.17872719117467717</v>
      </c>
      <c r="I181" s="32">
        <f t="shared" si="51"/>
        <v>0.1562330786641697</v>
      </c>
      <c r="J181" s="32">
        <f t="shared" si="51"/>
        <v>0.11288414358997087</v>
      </c>
      <c r="K181" s="32">
        <f t="shared" si="51"/>
        <v>0.1937441330240606</v>
      </c>
      <c r="L181" s="32">
        <f t="shared" si="51"/>
        <v>0.2526693594015338</v>
      </c>
      <c r="M181" s="32">
        <f t="shared" si="51"/>
        <v>0.24390011194709724</v>
      </c>
      <c r="N181" s="32">
        <f t="shared" si="51"/>
        <v>0.34537775582501784</v>
      </c>
      <c r="O181" s="32">
        <f t="shared" si="51"/>
        <v>0.39675538843425295</v>
      </c>
      <c r="P181" s="32">
        <f t="shared" si="51"/>
        <v>0.25933454935035094</v>
      </c>
      <c r="Q181" s="32">
        <f t="shared" si="51"/>
        <v>0.151614454672845</v>
      </c>
      <c r="R181" s="32">
        <f t="shared" si="51"/>
        <v>0.11246650917142176</v>
      </c>
      <c r="S181" s="32">
        <f t="shared" si="51"/>
        <v>0.07754675320080248</v>
      </c>
      <c r="T181" s="32">
        <f t="shared" si="51"/>
        <v>0.07315463929797479</v>
      </c>
      <c r="U181" s="32">
        <f t="shared" si="51"/>
        <v>0.0990721628814</v>
      </c>
      <c r="V181" s="32">
        <f t="shared" si="51"/>
        <v>0.10998251129905184</v>
      </c>
      <c r="W181" s="32">
        <f t="shared" si="51"/>
        <v>0.09631983781617182</v>
      </c>
      <c r="X181" s="32">
        <f t="shared" si="51"/>
        <v>0.07056867830165849</v>
      </c>
      <c r="Y181" s="32">
        <f t="shared" si="51"/>
        <v>0.08856523964704853</v>
      </c>
      <c r="Z181" s="32">
        <f t="shared" si="51"/>
        <v>0.1587870953460189</v>
      </c>
      <c r="AA181" s="32">
        <f t="shared" si="51"/>
        <v>0.0873223853741143</v>
      </c>
      <c r="AB181" s="32">
        <f t="shared" si="51"/>
        <v>0.1008082362239616</v>
      </c>
      <c r="AC181" s="32">
        <f t="shared" si="51"/>
        <v>0.0827757605647737</v>
      </c>
    </row>
    <row r="182" spans="1:29" ht="15" customHeight="1">
      <c r="A182" s="19" t="s">
        <v>10</v>
      </c>
      <c r="B182" s="32">
        <f t="shared" si="51"/>
        <v>0</v>
      </c>
      <c r="C182" s="32">
        <f t="shared" si="51"/>
        <v>0</v>
      </c>
      <c r="D182" s="32">
        <f t="shared" si="51"/>
        <v>0</v>
      </c>
      <c r="E182" s="32">
        <f t="shared" si="51"/>
        <v>0</v>
      </c>
      <c r="F182" s="32">
        <f t="shared" si="51"/>
        <v>0</v>
      </c>
      <c r="G182" s="32">
        <f t="shared" si="51"/>
        <v>0</v>
      </c>
      <c r="H182" s="32">
        <f t="shared" si="51"/>
        <v>0</v>
      </c>
      <c r="I182" s="32">
        <f t="shared" si="51"/>
        <v>0</v>
      </c>
      <c r="J182" s="32">
        <f t="shared" si="51"/>
        <v>0</v>
      </c>
      <c r="K182" s="32">
        <f t="shared" si="51"/>
        <v>0</v>
      </c>
      <c r="L182" s="32">
        <f t="shared" si="51"/>
        <v>0</v>
      </c>
      <c r="M182" s="32">
        <f t="shared" si="51"/>
        <v>0</v>
      </c>
      <c r="N182" s="32">
        <f t="shared" si="51"/>
        <v>0</v>
      </c>
      <c r="O182" s="32">
        <f t="shared" si="51"/>
        <v>0</v>
      </c>
      <c r="P182" s="32">
        <f t="shared" si="51"/>
        <v>0</v>
      </c>
      <c r="Q182" s="32">
        <f t="shared" si="51"/>
        <v>0</v>
      </c>
      <c r="R182" s="32">
        <f t="shared" si="51"/>
        <v>0.0011294994263551293</v>
      </c>
      <c r="S182" s="32">
        <f t="shared" si="51"/>
        <v>0.0018304563091978813</v>
      </c>
      <c r="T182" s="32">
        <f t="shared" si="51"/>
        <v>0</v>
      </c>
      <c r="U182" s="32">
        <f t="shared" si="51"/>
        <v>0</v>
      </c>
      <c r="V182" s="32">
        <f t="shared" si="51"/>
        <v>0</v>
      </c>
      <c r="W182" s="32">
        <f t="shared" si="51"/>
        <v>0</v>
      </c>
      <c r="X182" s="32">
        <f t="shared" si="51"/>
        <v>0</v>
      </c>
      <c r="Y182" s="32">
        <f t="shared" si="51"/>
        <v>0</v>
      </c>
      <c r="Z182" s="32">
        <f t="shared" si="51"/>
        <v>0</v>
      </c>
      <c r="AA182" s="32">
        <f t="shared" si="51"/>
        <v>0</v>
      </c>
      <c r="AB182" s="32">
        <f t="shared" si="51"/>
        <v>0</v>
      </c>
      <c r="AC182" s="32">
        <f t="shared" si="51"/>
        <v>0</v>
      </c>
    </row>
    <row r="183" spans="1:29" ht="15" customHeight="1">
      <c r="A183" s="33" t="s">
        <v>2</v>
      </c>
      <c r="B183" s="32">
        <f t="shared" si="51"/>
        <v>2.2998313409533795</v>
      </c>
      <c r="C183" s="32">
        <f t="shared" si="51"/>
        <v>2.145933522103839</v>
      </c>
      <c r="D183" s="32">
        <f t="shared" si="51"/>
        <v>1.6644458581608064</v>
      </c>
      <c r="E183" s="32">
        <f t="shared" si="51"/>
        <v>2.525346566530507</v>
      </c>
      <c r="F183" s="32">
        <f t="shared" si="51"/>
        <v>2.668858899049914</v>
      </c>
      <c r="G183" s="32">
        <f t="shared" si="51"/>
        <v>2.1927083910668843</v>
      </c>
      <c r="H183" s="32">
        <f t="shared" si="51"/>
        <v>1.8842364412691759</v>
      </c>
      <c r="I183" s="32">
        <f t="shared" si="51"/>
        <v>2.110182793941316</v>
      </c>
      <c r="J183" s="32">
        <f t="shared" si="51"/>
        <v>2.3698263702535254</v>
      </c>
      <c r="K183" s="32">
        <f t="shared" si="51"/>
        <v>2.4875541633197047</v>
      </c>
      <c r="L183" s="32">
        <f t="shared" si="51"/>
        <v>2.6898086165529507</v>
      </c>
      <c r="M183" s="32">
        <f t="shared" si="51"/>
        <v>2.9795560544893163</v>
      </c>
      <c r="N183" s="32">
        <f t="shared" si="51"/>
        <v>3.006375629739775</v>
      </c>
      <c r="O183" s="32">
        <f t="shared" si="51"/>
        <v>2.7574344310962395</v>
      </c>
      <c r="P183" s="32">
        <f t="shared" si="51"/>
        <v>2.6235389851690183</v>
      </c>
      <c r="Q183" s="32">
        <f t="shared" si="51"/>
        <v>2.8090577862695914</v>
      </c>
      <c r="R183" s="32">
        <f t="shared" si="51"/>
        <v>2.589684517811003</v>
      </c>
      <c r="S183" s="32">
        <f t="shared" si="51"/>
        <v>3.0749830966929013</v>
      </c>
      <c r="T183" s="32">
        <f t="shared" si="51"/>
        <v>2.991273395335935</v>
      </c>
      <c r="U183" s="32">
        <f t="shared" si="51"/>
        <v>3.1395751870420754</v>
      </c>
      <c r="V183" s="32">
        <f t="shared" si="51"/>
        <v>3.3736815425453344</v>
      </c>
      <c r="W183" s="32">
        <f t="shared" si="51"/>
        <v>3.4295853939367107</v>
      </c>
      <c r="X183" s="32">
        <f t="shared" si="51"/>
        <v>3.5526898420613358</v>
      </c>
      <c r="Y183" s="32">
        <f t="shared" si="51"/>
        <v>3.3540966808893464</v>
      </c>
      <c r="Z183" s="32">
        <f t="shared" si="51"/>
        <v>3.3773570335657936</v>
      </c>
      <c r="AA183" s="32">
        <f t="shared" si="51"/>
        <v>3.6555734939385207</v>
      </c>
      <c r="AB183" s="32">
        <f t="shared" si="51"/>
        <v>4.110216328143631</v>
      </c>
      <c r="AC183" s="32">
        <f t="shared" si="51"/>
        <v>3.1683259675116315</v>
      </c>
    </row>
    <row r="184" spans="1:29" ht="15" customHeight="1">
      <c r="A184" s="19" t="s">
        <v>11</v>
      </c>
      <c r="B184" s="32">
        <f t="shared" si="51"/>
        <v>0</v>
      </c>
      <c r="C184" s="32">
        <f t="shared" si="51"/>
        <v>0.7137747585027806</v>
      </c>
      <c r="D184" s="32">
        <f t="shared" si="51"/>
        <v>0</v>
      </c>
      <c r="E184" s="32">
        <f t="shared" si="51"/>
        <v>0</v>
      </c>
      <c r="F184" s="32">
        <f t="shared" si="51"/>
        <v>0</v>
      </c>
      <c r="G184" s="32">
        <f t="shared" si="51"/>
        <v>0</v>
      </c>
      <c r="H184" s="32">
        <f t="shared" si="51"/>
        <v>0</v>
      </c>
      <c r="I184" s="32">
        <f t="shared" si="51"/>
        <v>0</v>
      </c>
      <c r="J184" s="32">
        <f t="shared" si="51"/>
        <v>0</v>
      </c>
      <c r="K184" s="32">
        <f t="shared" si="51"/>
        <v>0</v>
      </c>
      <c r="L184" s="32">
        <f t="shared" si="51"/>
        <v>0</v>
      </c>
      <c r="M184" s="32">
        <f t="shared" si="51"/>
        <v>0</v>
      </c>
      <c r="N184" s="32">
        <f t="shared" si="51"/>
        <v>0</v>
      </c>
      <c r="O184" s="32">
        <f t="shared" si="51"/>
        <v>0</v>
      </c>
      <c r="P184" s="32">
        <f t="shared" si="51"/>
        <v>0.4484559082723478</v>
      </c>
      <c r="Q184" s="32">
        <f t="shared" si="51"/>
        <v>0.11332795762436054</v>
      </c>
      <c r="R184" s="32">
        <f t="shared" si="51"/>
        <v>0.45380079185522587</v>
      </c>
      <c r="S184" s="32">
        <f t="shared" si="51"/>
        <v>0.0051356662024161556</v>
      </c>
      <c r="T184" s="32">
        <f t="shared" si="51"/>
        <v>0</v>
      </c>
      <c r="U184" s="32">
        <f t="shared" si="51"/>
        <v>0.07319007111253435</v>
      </c>
      <c r="V184" s="32">
        <f t="shared" si="51"/>
        <v>0</v>
      </c>
      <c r="W184" s="32">
        <f t="shared" si="51"/>
        <v>0.1270707221056589</v>
      </c>
      <c r="X184" s="32">
        <f t="shared" si="51"/>
        <v>0</v>
      </c>
      <c r="Y184" s="32">
        <f t="shared" si="51"/>
        <v>0.03828281836332468</v>
      </c>
      <c r="Z184" s="32">
        <f t="shared" si="51"/>
        <v>0.03593657258405298</v>
      </c>
      <c r="AA184" s="32">
        <f t="shared" si="51"/>
        <v>0.3077019614667398</v>
      </c>
      <c r="AB184" s="32">
        <f t="shared" si="51"/>
        <v>0.15630732386255272</v>
      </c>
      <c r="AC184" s="32">
        <f t="shared" si="51"/>
        <v>0.03755086551481261</v>
      </c>
    </row>
    <row r="185" spans="1:29" ht="15" customHeight="1">
      <c r="A185" s="19" t="s">
        <v>12</v>
      </c>
      <c r="B185" s="32">
        <f t="shared" si="51"/>
        <v>0</v>
      </c>
      <c r="C185" s="32">
        <f t="shared" si="51"/>
        <v>0.14749589105592512</v>
      </c>
      <c r="D185" s="32">
        <f t="shared" si="51"/>
        <v>3.6664073548221996</v>
      </c>
      <c r="E185" s="32">
        <f t="shared" si="51"/>
        <v>0</v>
      </c>
      <c r="F185" s="32">
        <f t="shared" si="51"/>
        <v>0</v>
      </c>
      <c r="G185" s="32">
        <f t="shared" si="51"/>
        <v>0</v>
      </c>
      <c r="H185" s="32">
        <f t="shared" si="51"/>
        <v>0</v>
      </c>
      <c r="I185" s="32">
        <f t="shared" si="51"/>
        <v>0</v>
      </c>
      <c r="J185" s="32">
        <f t="shared" si="51"/>
        <v>0</v>
      </c>
      <c r="K185" s="32">
        <f t="shared" si="51"/>
        <v>3.096473138981618</v>
      </c>
      <c r="L185" s="32">
        <f t="shared" si="51"/>
        <v>3.6605132488634</v>
      </c>
      <c r="M185" s="32">
        <f t="shared" si="51"/>
        <v>0.07796254412580202</v>
      </c>
      <c r="N185" s="32">
        <f t="shared" si="51"/>
        <v>7.04150693962118</v>
      </c>
      <c r="O185" s="32">
        <f t="shared" si="51"/>
        <v>6.954402202547212</v>
      </c>
      <c r="P185" s="32">
        <f t="shared" si="51"/>
        <v>7.880543479553095</v>
      </c>
      <c r="Q185" s="32">
        <f t="shared" si="51"/>
        <v>0.6896962023195763</v>
      </c>
      <c r="R185" s="32">
        <f t="shared" si="51"/>
        <v>0</v>
      </c>
      <c r="S185" s="32">
        <f t="shared" si="51"/>
        <v>0.014045131037816407</v>
      </c>
      <c r="T185" s="32">
        <f t="shared" si="51"/>
        <v>0.27045366964138745</v>
      </c>
      <c r="U185" s="32">
        <f t="shared" si="51"/>
        <v>0.2470295002718444</v>
      </c>
      <c r="V185" s="32">
        <f t="shared" si="51"/>
        <v>0.24005919687526933</v>
      </c>
      <c r="W185" s="32">
        <f t="shared" si="51"/>
        <v>0.3210783570922372</v>
      </c>
      <c r="X185" s="32">
        <f t="shared" si="51"/>
        <v>0.3857036489609179</v>
      </c>
      <c r="Y185" s="32">
        <f t="shared" si="51"/>
        <v>0.36196958893558356</v>
      </c>
      <c r="Z185" s="32">
        <f t="shared" si="51"/>
        <v>0.09636657040175117</v>
      </c>
      <c r="AA185" s="32">
        <f t="shared" si="51"/>
        <v>0.07596920117173407</v>
      </c>
      <c r="AB185" s="32">
        <f t="shared" si="51"/>
        <v>0.09192383310429983</v>
      </c>
      <c r="AC185" s="32">
        <f t="shared" si="51"/>
        <v>0.18433975609359934</v>
      </c>
    </row>
    <row r="186" spans="1:29" ht="15" customHeight="1">
      <c r="A186" s="19" t="s">
        <v>13</v>
      </c>
      <c r="B186" s="32">
        <f t="shared" si="51"/>
        <v>0</v>
      </c>
      <c r="C186" s="32">
        <f t="shared" si="51"/>
        <v>0</v>
      </c>
      <c r="D186" s="32">
        <f t="shared" si="51"/>
        <v>0</v>
      </c>
      <c r="E186" s="32">
        <f aca="true" t="shared" si="52" ref="E186:AC186">E16/E$170*100</f>
        <v>0</v>
      </c>
      <c r="F186" s="32">
        <f t="shared" si="52"/>
        <v>0</v>
      </c>
      <c r="G186" s="32">
        <f t="shared" si="52"/>
        <v>0</v>
      </c>
      <c r="H186" s="32">
        <f t="shared" si="52"/>
        <v>0</v>
      </c>
      <c r="I186" s="32">
        <f t="shared" si="52"/>
        <v>0</v>
      </c>
      <c r="J186" s="32">
        <f t="shared" si="52"/>
        <v>0</v>
      </c>
      <c r="K186" s="32">
        <f t="shared" si="52"/>
        <v>0</v>
      </c>
      <c r="L186" s="32">
        <f t="shared" si="52"/>
        <v>0</v>
      </c>
      <c r="M186" s="32">
        <f t="shared" si="52"/>
        <v>0</v>
      </c>
      <c r="N186" s="32">
        <f t="shared" si="52"/>
        <v>0</v>
      </c>
      <c r="O186" s="32">
        <f t="shared" si="52"/>
        <v>0</v>
      </c>
      <c r="P186" s="32">
        <f t="shared" si="52"/>
        <v>0</v>
      </c>
      <c r="Q186" s="32">
        <f t="shared" si="52"/>
        <v>6.3364985382114005</v>
      </c>
      <c r="R186" s="32">
        <f t="shared" si="52"/>
        <v>0.27501283256102327</v>
      </c>
      <c r="S186" s="32">
        <f t="shared" si="52"/>
        <v>2.036776490267902</v>
      </c>
      <c r="T186" s="32">
        <f t="shared" si="52"/>
        <v>2.7535947193266077</v>
      </c>
      <c r="U186" s="32">
        <f t="shared" si="52"/>
        <v>2.948299345078044</v>
      </c>
      <c r="V186" s="32">
        <f t="shared" si="52"/>
        <v>3.652925381699322</v>
      </c>
      <c r="W186" s="32">
        <f t="shared" si="52"/>
        <v>3.860948536732984</v>
      </c>
      <c r="X186" s="32">
        <f t="shared" si="52"/>
        <v>3.9147001660389016</v>
      </c>
      <c r="Y186" s="32">
        <f t="shared" si="52"/>
        <v>4.344598918849312</v>
      </c>
      <c r="Z186" s="32">
        <f t="shared" si="52"/>
        <v>4.3170920129925925</v>
      </c>
      <c r="AA186" s="32">
        <f t="shared" si="52"/>
        <v>4.480102728111998</v>
      </c>
      <c r="AB186" s="32">
        <f t="shared" si="52"/>
        <v>4.27686761948988</v>
      </c>
      <c r="AC186" s="32">
        <f t="shared" si="52"/>
        <v>3.315819806357396</v>
      </c>
    </row>
    <row r="187" spans="1:29" ht="15" customHeight="1">
      <c r="A187" s="19" t="s">
        <v>14</v>
      </c>
      <c r="B187" s="32">
        <f aca="true" t="shared" si="53" ref="B187:AC188">B17/B$170*100</f>
        <v>2.76350127064079</v>
      </c>
      <c r="C187" s="32">
        <f t="shared" si="53"/>
        <v>1.6858868142865489</v>
      </c>
      <c r="D187" s="32">
        <f t="shared" si="53"/>
        <v>0</v>
      </c>
      <c r="E187" s="32">
        <f t="shared" si="53"/>
        <v>4.806904518034594</v>
      </c>
      <c r="F187" s="32">
        <f t="shared" si="53"/>
        <v>2.9477846380037023</v>
      </c>
      <c r="G187" s="32">
        <f t="shared" si="53"/>
        <v>3.1976918192284</v>
      </c>
      <c r="H187" s="32">
        <f t="shared" si="53"/>
        <v>2.377837193097487</v>
      </c>
      <c r="I187" s="32">
        <f t="shared" si="53"/>
        <v>2.655486438161614</v>
      </c>
      <c r="J187" s="32">
        <f t="shared" si="53"/>
        <v>2.924985245203379</v>
      </c>
      <c r="K187" s="32">
        <f t="shared" si="53"/>
        <v>0</v>
      </c>
      <c r="L187" s="32">
        <f t="shared" si="53"/>
        <v>0</v>
      </c>
      <c r="M187" s="32">
        <f t="shared" si="53"/>
        <v>0</v>
      </c>
      <c r="N187" s="32">
        <f t="shared" si="53"/>
        <v>0</v>
      </c>
      <c r="O187" s="32">
        <f t="shared" si="53"/>
        <v>0</v>
      </c>
      <c r="P187" s="32">
        <f t="shared" si="53"/>
        <v>0</v>
      </c>
      <c r="Q187" s="32">
        <f t="shared" si="53"/>
        <v>0</v>
      </c>
      <c r="R187" s="32">
        <f t="shared" si="53"/>
        <v>0</v>
      </c>
      <c r="S187" s="32">
        <f t="shared" si="53"/>
        <v>0</v>
      </c>
      <c r="T187" s="32">
        <f t="shared" si="53"/>
        <v>0</v>
      </c>
      <c r="U187" s="32">
        <f t="shared" si="53"/>
        <v>0</v>
      </c>
      <c r="V187" s="32">
        <f t="shared" si="53"/>
        <v>0</v>
      </c>
      <c r="W187" s="32">
        <f t="shared" si="53"/>
        <v>0</v>
      </c>
      <c r="X187" s="32">
        <f t="shared" si="53"/>
        <v>0</v>
      </c>
      <c r="Y187" s="32">
        <f t="shared" si="53"/>
        <v>0</v>
      </c>
      <c r="Z187" s="32">
        <f t="shared" si="53"/>
        <v>0</v>
      </c>
      <c r="AA187" s="32">
        <f t="shared" si="53"/>
        <v>0</v>
      </c>
      <c r="AB187" s="32">
        <f t="shared" si="53"/>
        <v>0.16012150816319426</v>
      </c>
      <c r="AC187" s="32">
        <f t="shared" si="53"/>
        <v>0.1073988633058044</v>
      </c>
    </row>
    <row r="188" spans="1:29" ht="15" customHeight="1">
      <c r="A188" s="19" t="s">
        <v>15</v>
      </c>
      <c r="B188" s="32">
        <f t="shared" si="53"/>
        <v>0</v>
      </c>
      <c r="C188" s="32">
        <f t="shared" si="53"/>
        <v>0</v>
      </c>
      <c r="D188" s="32">
        <f t="shared" si="53"/>
        <v>0</v>
      </c>
      <c r="E188" s="32">
        <f t="shared" si="53"/>
        <v>0.14899119529829363</v>
      </c>
      <c r="F188" s="32">
        <f t="shared" si="53"/>
        <v>0.7455148527526839</v>
      </c>
      <c r="G188" s="32">
        <f t="shared" si="53"/>
        <v>0.4937188535739905</v>
      </c>
      <c r="H188" s="32">
        <f t="shared" si="53"/>
        <v>0.0032430651456279206</v>
      </c>
      <c r="I188" s="32">
        <f t="shared" si="53"/>
        <v>0.025921150960445172</v>
      </c>
      <c r="J188" s="32">
        <f t="shared" si="53"/>
        <v>0.10679271522766937</v>
      </c>
      <c r="K188" s="32">
        <f t="shared" si="53"/>
        <v>0.056008195754873695</v>
      </c>
      <c r="L188" s="32">
        <f t="shared" si="53"/>
        <v>0.15584246400510962</v>
      </c>
      <c r="M188" s="32">
        <f t="shared" si="53"/>
        <v>0.20898122271606864</v>
      </c>
      <c r="N188" s="32">
        <f t="shared" si="53"/>
        <v>0.10017993865517533</v>
      </c>
      <c r="O188" s="32">
        <f t="shared" si="53"/>
        <v>0.003258540050758512</v>
      </c>
      <c r="P188" s="32">
        <f t="shared" si="53"/>
        <v>0.09204784500463381</v>
      </c>
      <c r="Q188" s="32">
        <f t="shared" si="53"/>
        <v>0.18535552261762442</v>
      </c>
      <c r="R188" s="32">
        <f t="shared" si="53"/>
        <v>0.08123472761398814</v>
      </c>
      <c r="S188" s="32">
        <f t="shared" si="53"/>
        <v>0.24497671097466028</v>
      </c>
      <c r="T188" s="32">
        <f t="shared" si="53"/>
        <v>0.08200741064827524</v>
      </c>
      <c r="U188" s="32">
        <f t="shared" si="53"/>
        <v>0.021905035524100138</v>
      </c>
      <c r="V188" s="32">
        <f t="shared" si="53"/>
        <v>0.022890802638906617</v>
      </c>
      <c r="W188" s="32">
        <f t="shared" si="53"/>
        <v>0.051386087436728525</v>
      </c>
      <c r="X188" s="32">
        <f t="shared" si="53"/>
        <v>0.06201338182028307</v>
      </c>
      <c r="Y188" s="32">
        <f t="shared" si="53"/>
        <v>0.07277634874822662</v>
      </c>
      <c r="Z188" s="32">
        <f t="shared" si="53"/>
        <v>0.147670329889065</v>
      </c>
      <c r="AA188" s="32">
        <f t="shared" si="53"/>
        <v>0.22614592705801553</v>
      </c>
      <c r="AB188" s="32">
        <f t="shared" si="53"/>
        <v>0.5134384684414697</v>
      </c>
      <c r="AC188" s="32">
        <f t="shared" si="53"/>
        <v>0.6349055043582137</v>
      </c>
    </row>
    <row r="189" spans="1:29" ht="15" customHeight="1">
      <c r="A189" s="19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5"/>
      <c r="AC189" s="32"/>
    </row>
    <row r="190" spans="1:29" s="31" customFormat="1" ht="15" customHeight="1">
      <c r="A190" s="8" t="s">
        <v>22</v>
      </c>
      <c r="B190" s="30">
        <f aca="true" t="shared" si="54" ref="B190:AC199">B20/B$170*100</f>
        <v>6.068306913881323</v>
      </c>
      <c r="C190" s="30">
        <f t="shared" si="54"/>
        <v>5.262662172392734</v>
      </c>
      <c r="D190" s="30">
        <f t="shared" si="54"/>
        <v>6.184449877888295</v>
      </c>
      <c r="E190" s="30">
        <f t="shared" si="54"/>
        <v>8.342839936389733</v>
      </c>
      <c r="F190" s="30">
        <f t="shared" si="54"/>
        <v>7.266662969221295</v>
      </c>
      <c r="G190" s="30">
        <f t="shared" si="54"/>
        <v>6.445962188021087</v>
      </c>
      <c r="H190" s="30">
        <f t="shared" si="54"/>
        <v>4.788120629310607</v>
      </c>
      <c r="I190" s="30">
        <f t="shared" si="54"/>
        <v>5.413744060868505</v>
      </c>
      <c r="J190" s="30">
        <f t="shared" si="54"/>
        <v>5.977864034403094</v>
      </c>
      <c r="K190" s="30">
        <f t="shared" si="54"/>
        <v>6.3233456871134655</v>
      </c>
      <c r="L190" s="30">
        <f t="shared" si="54"/>
        <v>7.381386476451571</v>
      </c>
      <c r="M190" s="30">
        <f t="shared" si="54"/>
        <v>4.176012297485484</v>
      </c>
      <c r="N190" s="30">
        <f t="shared" si="54"/>
        <v>11.323822916257939</v>
      </c>
      <c r="O190" s="30">
        <f t="shared" si="54"/>
        <v>10.776353574064421</v>
      </c>
      <c r="P190" s="30">
        <f t="shared" si="54"/>
        <v>11.885796982826166</v>
      </c>
      <c r="Q190" s="30">
        <f t="shared" si="54"/>
        <v>10.901401289503822</v>
      </c>
      <c r="R190" s="30">
        <f t="shared" si="54"/>
        <v>3.9869723072515613</v>
      </c>
      <c r="S190" s="30">
        <f t="shared" si="54"/>
        <v>6.0017815941556885</v>
      </c>
      <c r="T190" s="30">
        <f t="shared" si="54"/>
        <v>6.749314182741633</v>
      </c>
      <c r="U190" s="30">
        <f t="shared" si="54"/>
        <v>7.143719110427823</v>
      </c>
      <c r="V190" s="30">
        <f t="shared" si="54"/>
        <v>7.9657802722426005</v>
      </c>
      <c r="W190" s="30">
        <f t="shared" si="54"/>
        <v>8.465134013259888</v>
      </c>
      <c r="X190" s="30">
        <f t="shared" si="54"/>
        <v>8.639969037411618</v>
      </c>
      <c r="Y190" s="30">
        <f t="shared" si="54"/>
        <v>8.819175612327681</v>
      </c>
      <c r="Z190" s="30">
        <f t="shared" si="54"/>
        <v>8.681392508551705</v>
      </c>
      <c r="AA190" s="30">
        <f t="shared" si="54"/>
        <v>9.419363092183893</v>
      </c>
      <c r="AB190" s="30">
        <f t="shared" si="54"/>
        <v>10.018267260719822</v>
      </c>
      <c r="AC190" s="30">
        <f t="shared" si="54"/>
        <v>8.034621065019559</v>
      </c>
    </row>
    <row r="191" spans="1:29" ht="15" customHeight="1">
      <c r="A191" s="19" t="s">
        <v>18</v>
      </c>
      <c r="B191" s="32">
        <f t="shared" si="54"/>
        <v>1.7966319472142767</v>
      </c>
      <c r="C191" s="32">
        <f t="shared" si="54"/>
        <v>1.3362425368280835</v>
      </c>
      <c r="D191" s="32">
        <f t="shared" si="54"/>
        <v>1.210862717522544</v>
      </c>
      <c r="E191" s="32">
        <f t="shared" si="54"/>
        <v>1.0025848480481148</v>
      </c>
      <c r="F191" s="32">
        <f t="shared" si="54"/>
        <v>1.1890314431930213</v>
      </c>
      <c r="G191" s="32">
        <f t="shared" si="54"/>
        <v>1.257907846959507</v>
      </c>
      <c r="H191" s="32">
        <f t="shared" si="54"/>
        <v>1.0638189177220818</v>
      </c>
      <c r="I191" s="32">
        <f t="shared" si="54"/>
        <v>1.1871380537584988</v>
      </c>
      <c r="J191" s="32">
        <f t="shared" si="54"/>
        <v>1.3142105539596967</v>
      </c>
      <c r="K191" s="32">
        <f t="shared" si="54"/>
        <v>1.343644529776318</v>
      </c>
      <c r="L191" s="32">
        <f t="shared" si="54"/>
        <v>1.6282018640216074</v>
      </c>
      <c r="M191" s="32">
        <f t="shared" si="54"/>
        <v>1.767290237673182</v>
      </c>
      <c r="N191" s="32">
        <f t="shared" si="54"/>
        <v>2.1659807466888092</v>
      </c>
      <c r="O191" s="32">
        <f t="shared" si="54"/>
        <v>2.1893565666442725</v>
      </c>
      <c r="P191" s="32">
        <f t="shared" si="54"/>
        <v>2.3687716421010925</v>
      </c>
      <c r="Q191" s="32">
        <f t="shared" si="54"/>
        <v>2.247710695220813</v>
      </c>
      <c r="R191" s="32">
        <f t="shared" si="54"/>
        <v>1.6689893134571543</v>
      </c>
      <c r="S191" s="32">
        <f t="shared" si="54"/>
        <v>3.0457924847747018</v>
      </c>
      <c r="T191" s="32">
        <f t="shared" si="54"/>
        <v>3.236355425396744</v>
      </c>
      <c r="U191" s="32">
        <f t="shared" si="54"/>
        <v>3.226598969851945</v>
      </c>
      <c r="V191" s="32">
        <f t="shared" si="54"/>
        <v>3.2557957650332447</v>
      </c>
      <c r="W191" s="32">
        <f t="shared" si="54"/>
        <v>3.5409615790986217</v>
      </c>
      <c r="X191" s="32">
        <f t="shared" si="54"/>
        <v>3.649664180391791</v>
      </c>
      <c r="Y191" s="32">
        <f t="shared" si="54"/>
        <v>3.652799883340512</v>
      </c>
      <c r="Z191" s="32">
        <f t="shared" si="54"/>
        <v>3.620072774413092</v>
      </c>
      <c r="AA191" s="32">
        <f t="shared" si="54"/>
        <v>3.640591635478204</v>
      </c>
      <c r="AB191" s="32">
        <f t="shared" si="54"/>
        <v>3.5687150788698494</v>
      </c>
      <c r="AC191" s="32">
        <f t="shared" si="54"/>
        <v>2.97705203720466</v>
      </c>
    </row>
    <row r="192" spans="1:29" ht="15" customHeight="1">
      <c r="A192" s="20" t="s">
        <v>27</v>
      </c>
      <c r="B192" s="32">
        <f t="shared" si="54"/>
        <v>0</v>
      </c>
      <c r="C192" s="32">
        <f t="shared" si="54"/>
        <v>0</v>
      </c>
      <c r="D192" s="32">
        <f t="shared" si="54"/>
        <v>0</v>
      </c>
      <c r="E192" s="32">
        <f t="shared" si="54"/>
        <v>0</v>
      </c>
      <c r="F192" s="32">
        <f t="shared" si="54"/>
        <v>0</v>
      </c>
      <c r="G192" s="32">
        <f t="shared" si="54"/>
        <v>0</v>
      </c>
      <c r="H192" s="32">
        <f t="shared" si="54"/>
        <v>0</v>
      </c>
      <c r="I192" s="32">
        <f t="shared" si="54"/>
        <v>0</v>
      </c>
      <c r="J192" s="32">
        <f t="shared" si="54"/>
        <v>0</v>
      </c>
      <c r="K192" s="32">
        <f t="shared" si="54"/>
        <v>0</v>
      </c>
      <c r="L192" s="32">
        <f t="shared" si="54"/>
        <v>0</v>
      </c>
      <c r="M192" s="32">
        <f t="shared" si="54"/>
        <v>0</v>
      </c>
      <c r="N192" s="32">
        <f t="shared" si="54"/>
        <v>0</v>
      </c>
      <c r="O192" s="32">
        <f t="shared" si="54"/>
        <v>0</v>
      </c>
      <c r="P192" s="32">
        <f t="shared" si="54"/>
        <v>0</v>
      </c>
      <c r="Q192" s="32">
        <f t="shared" si="54"/>
        <v>0</v>
      </c>
      <c r="R192" s="32">
        <f t="shared" si="54"/>
        <v>0</v>
      </c>
      <c r="S192" s="32">
        <f t="shared" si="54"/>
        <v>0</v>
      </c>
      <c r="T192" s="32">
        <f t="shared" si="54"/>
        <v>0</v>
      </c>
      <c r="U192" s="32">
        <f t="shared" si="54"/>
        <v>0</v>
      </c>
      <c r="V192" s="32">
        <f t="shared" si="54"/>
        <v>0</v>
      </c>
      <c r="W192" s="32">
        <f t="shared" si="54"/>
        <v>0</v>
      </c>
      <c r="X192" s="32">
        <f t="shared" si="54"/>
        <v>3.3968943555100704</v>
      </c>
      <c r="Y192" s="32">
        <f t="shared" si="54"/>
        <v>3.43057117949685</v>
      </c>
      <c r="Z192" s="32">
        <f t="shared" si="54"/>
        <v>3.3812106394453854</v>
      </c>
      <c r="AA192" s="32">
        <f t="shared" si="54"/>
        <v>3.395282625587185</v>
      </c>
      <c r="AB192" s="32">
        <f t="shared" si="54"/>
        <v>3.332715548594637</v>
      </c>
      <c r="AC192" s="32">
        <f t="shared" si="54"/>
        <v>2.762238599465172</v>
      </c>
    </row>
    <row r="193" spans="1:29" ht="15" customHeight="1">
      <c r="A193" s="20" t="s">
        <v>28</v>
      </c>
      <c r="B193" s="32">
        <f t="shared" si="54"/>
        <v>0</v>
      </c>
      <c r="C193" s="32">
        <f t="shared" si="54"/>
        <v>0</v>
      </c>
      <c r="D193" s="32">
        <f t="shared" si="54"/>
        <v>0</v>
      </c>
      <c r="E193" s="32">
        <f t="shared" si="54"/>
        <v>0</v>
      </c>
      <c r="F193" s="32">
        <f t="shared" si="54"/>
        <v>0</v>
      </c>
      <c r="G193" s="32">
        <f t="shared" si="54"/>
        <v>0</v>
      </c>
      <c r="H193" s="32">
        <f t="shared" si="54"/>
        <v>0</v>
      </c>
      <c r="I193" s="32">
        <f t="shared" si="54"/>
        <v>0</v>
      </c>
      <c r="J193" s="32">
        <f t="shared" si="54"/>
        <v>0</v>
      </c>
      <c r="K193" s="32">
        <f t="shared" si="54"/>
        <v>0</v>
      </c>
      <c r="L193" s="32">
        <f t="shared" si="54"/>
        <v>0</v>
      </c>
      <c r="M193" s="32">
        <f t="shared" si="54"/>
        <v>0</v>
      </c>
      <c r="N193" s="32">
        <f t="shared" si="54"/>
        <v>0</v>
      </c>
      <c r="O193" s="32">
        <f t="shared" si="54"/>
        <v>0</v>
      </c>
      <c r="P193" s="32">
        <f t="shared" si="54"/>
        <v>0</v>
      </c>
      <c r="Q193" s="32">
        <f t="shared" si="54"/>
        <v>0</v>
      </c>
      <c r="R193" s="32">
        <f t="shared" si="54"/>
        <v>0</v>
      </c>
      <c r="S193" s="32">
        <f t="shared" si="54"/>
        <v>0</v>
      </c>
      <c r="T193" s="32">
        <f t="shared" si="54"/>
        <v>0</v>
      </c>
      <c r="U193" s="32">
        <f t="shared" si="54"/>
        <v>0</v>
      </c>
      <c r="V193" s="32">
        <f t="shared" si="54"/>
        <v>0</v>
      </c>
      <c r="W193" s="32">
        <f t="shared" si="54"/>
        <v>0</v>
      </c>
      <c r="X193" s="32">
        <f t="shared" si="54"/>
        <v>0.11033759752999409</v>
      </c>
      <c r="Y193" s="32">
        <f t="shared" si="54"/>
        <v>0.07215200727969741</v>
      </c>
      <c r="Z193" s="32">
        <f t="shared" si="54"/>
        <v>0.07824862675314245</v>
      </c>
      <c r="AA193" s="32">
        <f t="shared" si="54"/>
        <v>0.08307433259928407</v>
      </c>
      <c r="AB193" s="32">
        <f t="shared" si="54"/>
        <v>0.08438037181523415</v>
      </c>
      <c r="AC193" s="32">
        <f t="shared" si="54"/>
        <v>0.06977933543701005</v>
      </c>
    </row>
    <row r="194" spans="1:29" ht="15" customHeight="1">
      <c r="A194" s="20" t="s">
        <v>29</v>
      </c>
      <c r="B194" s="32">
        <f t="shared" si="54"/>
        <v>0</v>
      </c>
      <c r="C194" s="32">
        <f t="shared" si="54"/>
        <v>0</v>
      </c>
      <c r="D194" s="32">
        <f t="shared" si="54"/>
        <v>0</v>
      </c>
      <c r="E194" s="32">
        <f t="shared" si="54"/>
        <v>0</v>
      </c>
      <c r="F194" s="32">
        <f t="shared" si="54"/>
        <v>0</v>
      </c>
      <c r="G194" s="32">
        <f t="shared" si="54"/>
        <v>0</v>
      </c>
      <c r="H194" s="32">
        <f t="shared" si="54"/>
        <v>0</v>
      </c>
      <c r="I194" s="32">
        <f t="shared" si="54"/>
        <v>0</v>
      </c>
      <c r="J194" s="32">
        <f t="shared" si="54"/>
        <v>0</v>
      </c>
      <c r="K194" s="32">
        <f t="shared" si="54"/>
        <v>0</v>
      </c>
      <c r="L194" s="32">
        <f t="shared" si="54"/>
        <v>0</v>
      </c>
      <c r="M194" s="32">
        <f t="shared" si="54"/>
        <v>0</v>
      </c>
      <c r="N194" s="32">
        <f t="shared" si="54"/>
        <v>0</v>
      </c>
      <c r="O194" s="32">
        <f t="shared" si="54"/>
        <v>0</v>
      </c>
      <c r="P194" s="32">
        <f t="shared" si="54"/>
        <v>0</v>
      </c>
      <c r="Q194" s="32">
        <f t="shared" si="54"/>
        <v>0</v>
      </c>
      <c r="R194" s="32">
        <f t="shared" si="54"/>
        <v>0</v>
      </c>
      <c r="S194" s="32">
        <f t="shared" si="54"/>
        <v>0</v>
      </c>
      <c r="T194" s="32">
        <f t="shared" si="54"/>
        <v>0</v>
      </c>
      <c r="U194" s="32">
        <f t="shared" si="54"/>
        <v>0</v>
      </c>
      <c r="V194" s="32">
        <f t="shared" si="54"/>
        <v>0</v>
      </c>
      <c r="W194" s="32">
        <f t="shared" si="54"/>
        <v>0</v>
      </c>
      <c r="X194" s="32">
        <f t="shared" si="54"/>
        <v>0.14243222735172648</v>
      </c>
      <c r="Y194" s="32">
        <f t="shared" si="54"/>
        <v>0.15007669656396544</v>
      </c>
      <c r="Z194" s="32">
        <f t="shared" si="54"/>
        <v>0.16061350821456358</v>
      </c>
      <c r="AA194" s="32">
        <f t="shared" si="54"/>
        <v>0.16223467729173455</v>
      </c>
      <c r="AB194" s="32">
        <f t="shared" si="54"/>
        <v>0.1516191584599788</v>
      </c>
      <c r="AC194" s="32">
        <f t="shared" si="54"/>
        <v>0.1450341023024776</v>
      </c>
    </row>
    <row r="195" spans="1:29" ht="15" customHeight="1">
      <c r="A195" s="19" t="s">
        <v>19</v>
      </c>
      <c r="B195" s="32">
        <f t="shared" si="54"/>
        <v>0.013888730612756549</v>
      </c>
      <c r="C195" s="32">
        <f t="shared" si="54"/>
        <v>0.6277354887201575</v>
      </c>
      <c r="D195" s="32">
        <f t="shared" si="54"/>
        <v>0.40623625748186787</v>
      </c>
      <c r="E195" s="32">
        <f t="shared" si="54"/>
        <v>0.26588300045117985</v>
      </c>
      <c r="F195" s="32">
        <f t="shared" si="54"/>
        <v>0.9861576743298014</v>
      </c>
      <c r="G195" s="32">
        <f t="shared" si="54"/>
        <v>1.0056485186692488</v>
      </c>
      <c r="H195" s="32">
        <f t="shared" si="54"/>
        <v>0.41891670352274507</v>
      </c>
      <c r="I195" s="32">
        <f t="shared" si="54"/>
        <v>0.4367372364072874</v>
      </c>
      <c r="J195" s="32">
        <f t="shared" si="54"/>
        <v>0.804045871013518</v>
      </c>
      <c r="K195" s="32">
        <f t="shared" si="54"/>
        <v>0.5643358825284109</v>
      </c>
      <c r="L195" s="32">
        <f t="shared" si="54"/>
        <v>0.6740509152983224</v>
      </c>
      <c r="M195" s="32">
        <f t="shared" si="54"/>
        <v>0.8281274508532225</v>
      </c>
      <c r="N195" s="32">
        <f t="shared" si="54"/>
        <v>0.41852504621515996</v>
      </c>
      <c r="O195" s="32">
        <f t="shared" si="54"/>
        <v>0.5406312439528645</v>
      </c>
      <c r="P195" s="32">
        <f t="shared" si="54"/>
        <v>0.7317068210765039</v>
      </c>
      <c r="Q195" s="32">
        <f t="shared" si="54"/>
        <v>0.25371393682853416</v>
      </c>
      <c r="R195" s="32">
        <f t="shared" si="54"/>
        <v>0.2782297465362194</v>
      </c>
      <c r="S195" s="32">
        <f t="shared" si="54"/>
        <v>0.47350807686309127</v>
      </c>
      <c r="T195" s="32">
        <f t="shared" si="54"/>
        <v>0.6710058077432595</v>
      </c>
      <c r="U195" s="32">
        <f t="shared" si="54"/>
        <v>0.6008473909838373</v>
      </c>
      <c r="V195" s="32">
        <f t="shared" si="54"/>
        <v>0.3241057099102245</v>
      </c>
      <c r="W195" s="32">
        <f t="shared" si="54"/>
        <v>0.19409912821687114</v>
      </c>
      <c r="X195" s="32">
        <f t="shared" si="54"/>
        <v>0.22009864621274836</v>
      </c>
      <c r="Y195" s="32">
        <f t="shared" si="54"/>
        <v>0.3438479145927269</v>
      </c>
      <c r="Z195" s="32">
        <f t="shared" si="54"/>
        <v>0.3595309924165502</v>
      </c>
      <c r="AA195" s="32">
        <f t="shared" si="54"/>
        <v>0.6189575814314987</v>
      </c>
      <c r="AB195" s="32">
        <f t="shared" si="54"/>
        <v>0.5914225614860755</v>
      </c>
      <c r="AC195" s="32">
        <f t="shared" si="54"/>
        <v>0.4443847040947865</v>
      </c>
    </row>
    <row r="196" spans="1:29" ht="15" customHeight="1">
      <c r="A196" s="21" t="s">
        <v>34</v>
      </c>
      <c r="B196" s="32">
        <f t="shared" si="54"/>
        <v>0</v>
      </c>
      <c r="C196" s="32">
        <f t="shared" si="54"/>
        <v>0</v>
      </c>
      <c r="D196" s="32">
        <f t="shared" si="54"/>
        <v>0</v>
      </c>
      <c r="E196" s="32">
        <f t="shared" si="54"/>
        <v>0</v>
      </c>
      <c r="F196" s="32">
        <f t="shared" si="54"/>
        <v>0</v>
      </c>
      <c r="G196" s="32">
        <f t="shared" si="54"/>
        <v>0</v>
      </c>
      <c r="H196" s="32">
        <f t="shared" si="54"/>
        <v>0</v>
      </c>
      <c r="I196" s="32">
        <f t="shared" si="54"/>
        <v>0</v>
      </c>
      <c r="J196" s="32">
        <f t="shared" si="54"/>
        <v>0</v>
      </c>
      <c r="K196" s="32">
        <f t="shared" si="54"/>
        <v>0</v>
      </c>
      <c r="L196" s="32">
        <f t="shared" si="54"/>
        <v>0</v>
      </c>
      <c r="M196" s="32">
        <f t="shared" si="54"/>
        <v>0</v>
      </c>
      <c r="N196" s="32">
        <f t="shared" si="54"/>
        <v>0</v>
      </c>
      <c r="O196" s="32">
        <f t="shared" si="54"/>
        <v>0</v>
      </c>
      <c r="P196" s="32">
        <f t="shared" si="54"/>
        <v>0</v>
      </c>
      <c r="Q196" s="32">
        <f t="shared" si="54"/>
        <v>0</v>
      </c>
      <c r="R196" s="32">
        <f t="shared" si="54"/>
        <v>0</v>
      </c>
      <c r="S196" s="32">
        <f t="shared" si="54"/>
        <v>0</v>
      </c>
      <c r="T196" s="32">
        <f t="shared" si="54"/>
        <v>0</v>
      </c>
      <c r="U196" s="32">
        <f t="shared" si="54"/>
        <v>0</v>
      </c>
      <c r="V196" s="32">
        <f t="shared" si="54"/>
        <v>0</v>
      </c>
      <c r="W196" s="32">
        <f t="shared" si="54"/>
        <v>0</v>
      </c>
      <c r="X196" s="32">
        <f t="shared" si="54"/>
        <v>0.035571993928893146</v>
      </c>
      <c r="Y196" s="32">
        <f t="shared" si="54"/>
        <v>0.018315783289867278</v>
      </c>
      <c r="Z196" s="32">
        <f t="shared" si="54"/>
        <v>0.02342010453258843</v>
      </c>
      <c r="AA196" s="32">
        <f t="shared" si="54"/>
        <v>0.0548221223003722</v>
      </c>
      <c r="AB196" s="32">
        <f t="shared" si="54"/>
        <v>0.06004773296827633</v>
      </c>
      <c r="AC196" s="32">
        <f t="shared" si="54"/>
        <v>0.034192951550957064</v>
      </c>
    </row>
    <row r="197" spans="1:29" ht="15" customHeight="1">
      <c r="A197" s="21" t="s">
        <v>31</v>
      </c>
      <c r="B197" s="32">
        <f t="shared" si="54"/>
        <v>0</v>
      </c>
      <c r="C197" s="32">
        <f t="shared" si="54"/>
        <v>0</v>
      </c>
      <c r="D197" s="32">
        <f t="shared" si="54"/>
        <v>0</v>
      </c>
      <c r="E197" s="32">
        <f t="shared" si="54"/>
        <v>0</v>
      </c>
      <c r="F197" s="32">
        <f t="shared" si="54"/>
        <v>0</v>
      </c>
      <c r="G197" s="32">
        <f t="shared" si="54"/>
        <v>0</v>
      </c>
      <c r="H197" s="32">
        <f t="shared" si="54"/>
        <v>0</v>
      </c>
      <c r="I197" s="32">
        <f t="shared" si="54"/>
        <v>0</v>
      </c>
      <c r="J197" s="32">
        <f t="shared" si="54"/>
        <v>0</v>
      </c>
      <c r="K197" s="32">
        <f t="shared" si="54"/>
        <v>0</v>
      </c>
      <c r="L197" s="32">
        <f t="shared" si="54"/>
        <v>0</v>
      </c>
      <c r="M197" s="32">
        <f t="shared" si="54"/>
        <v>0</v>
      </c>
      <c r="N197" s="32">
        <f t="shared" si="54"/>
        <v>0</v>
      </c>
      <c r="O197" s="32">
        <f t="shared" si="54"/>
        <v>0</v>
      </c>
      <c r="P197" s="32">
        <f t="shared" si="54"/>
        <v>0</v>
      </c>
      <c r="Q197" s="32">
        <f t="shared" si="54"/>
        <v>0</v>
      </c>
      <c r="R197" s="32">
        <f t="shared" si="54"/>
        <v>0</v>
      </c>
      <c r="S197" s="32">
        <f t="shared" si="54"/>
        <v>0</v>
      </c>
      <c r="T197" s="32">
        <f t="shared" si="54"/>
        <v>0</v>
      </c>
      <c r="U197" s="32">
        <f t="shared" si="54"/>
        <v>0</v>
      </c>
      <c r="V197" s="32">
        <f t="shared" si="54"/>
        <v>0</v>
      </c>
      <c r="W197" s="32">
        <f t="shared" si="54"/>
        <v>0</v>
      </c>
      <c r="X197" s="32">
        <f t="shared" si="54"/>
        <v>0.18452665228385523</v>
      </c>
      <c r="Y197" s="32">
        <f t="shared" si="54"/>
        <v>0.3255321313028596</v>
      </c>
      <c r="Z197" s="32">
        <f t="shared" si="54"/>
        <v>0.3361108878839618</v>
      </c>
      <c r="AA197" s="32">
        <f t="shared" si="54"/>
        <v>0.5641354591311265</v>
      </c>
      <c r="AB197" s="32">
        <f t="shared" si="54"/>
        <v>0.5313748285177992</v>
      </c>
      <c r="AC197" s="32">
        <f t="shared" si="54"/>
        <v>0.41019175254382945</v>
      </c>
    </row>
    <row r="198" spans="1:29" ht="15" customHeight="1">
      <c r="A198" s="19" t="s">
        <v>20</v>
      </c>
      <c r="B198" s="32">
        <f t="shared" si="54"/>
        <v>0.9864559948034779</v>
      </c>
      <c r="C198" s="32">
        <f t="shared" si="54"/>
        <v>0.8687332392847494</v>
      </c>
      <c r="D198" s="32">
        <f t="shared" si="54"/>
        <v>0.825594365438508</v>
      </c>
      <c r="E198" s="32">
        <f t="shared" si="54"/>
        <v>5.661998921492513</v>
      </c>
      <c r="F198" s="32">
        <f t="shared" si="54"/>
        <v>1.1807582221223583</v>
      </c>
      <c r="G198" s="32">
        <f t="shared" si="54"/>
        <v>0.9044914195406758</v>
      </c>
      <c r="H198" s="32">
        <f t="shared" si="54"/>
        <v>0.682899088044987</v>
      </c>
      <c r="I198" s="32">
        <f t="shared" si="54"/>
        <v>0.8199204691867908</v>
      </c>
      <c r="J198" s="32">
        <f t="shared" si="54"/>
        <v>0.8911019048911247</v>
      </c>
      <c r="K198" s="32">
        <f t="shared" si="54"/>
        <v>0.8543099827801465</v>
      </c>
      <c r="L198" s="32">
        <f t="shared" si="54"/>
        <v>0.9763925117234087</v>
      </c>
      <c r="M198" s="32">
        <f t="shared" si="54"/>
        <v>1.0892725949464233</v>
      </c>
      <c r="N198" s="32">
        <f t="shared" si="54"/>
        <v>0.8873085630133162</v>
      </c>
      <c r="O198" s="32">
        <f t="shared" si="54"/>
        <v>0.7875110028106918</v>
      </c>
      <c r="P198" s="32">
        <f t="shared" si="54"/>
        <v>0.7344572040930225</v>
      </c>
      <c r="Q198" s="32">
        <f t="shared" si="54"/>
        <v>0.7803044944728275</v>
      </c>
      <c r="R198" s="32">
        <f t="shared" si="54"/>
        <v>1.2016741179226824</v>
      </c>
      <c r="S198" s="32">
        <f t="shared" si="54"/>
        <v>1.9535392784492647</v>
      </c>
      <c r="T198" s="32">
        <f t="shared" si="54"/>
        <v>2.3738025790333914</v>
      </c>
      <c r="U198" s="32">
        <f t="shared" si="54"/>
        <v>2.8559663585351256</v>
      </c>
      <c r="V198" s="32">
        <f t="shared" si="54"/>
        <v>3.91819658691617</v>
      </c>
      <c r="W198" s="32">
        <f t="shared" si="54"/>
        <v>4.163879182659167</v>
      </c>
      <c r="X198" s="32">
        <f t="shared" si="54"/>
        <v>4.142167444660648</v>
      </c>
      <c r="Y198" s="32">
        <f t="shared" si="54"/>
        <v>4.1518916584398164</v>
      </c>
      <c r="Z198" s="32">
        <f t="shared" si="54"/>
        <v>4.111740359572658</v>
      </c>
      <c r="AA198" s="32">
        <f t="shared" si="54"/>
        <v>4.386100661539361</v>
      </c>
      <c r="AB198" s="32">
        <f t="shared" si="54"/>
        <v>4.759040026879701</v>
      </c>
      <c r="AC198" s="32">
        <f t="shared" si="54"/>
        <v>3.75996061881762</v>
      </c>
    </row>
    <row r="199" spans="1:29" ht="15" customHeight="1">
      <c r="A199" s="20" t="s">
        <v>32</v>
      </c>
      <c r="B199" s="32">
        <f t="shared" si="54"/>
        <v>0</v>
      </c>
      <c r="C199" s="32">
        <f t="shared" si="54"/>
        <v>0</v>
      </c>
      <c r="D199" s="32">
        <f t="shared" si="54"/>
        <v>0</v>
      </c>
      <c r="E199" s="32">
        <f aca="true" t="shared" si="55" ref="E199:AC199">E29/E$170*100</f>
        <v>0</v>
      </c>
      <c r="F199" s="32">
        <f t="shared" si="55"/>
        <v>0</v>
      </c>
      <c r="G199" s="32">
        <f t="shared" si="55"/>
        <v>0</v>
      </c>
      <c r="H199" s="32">
        <f t="shared" si="55"/>
        <v>0</v>
      </c>
      <c r="I199" s="32">
        <f t="shared" si="55"/>
        <v>0</v>
      </c>
      <c r="J199" s="32">
        <f t="shared" si="55"/>
        <v>0</v>
      </c>
      <c r="K199" s="32">
        <f t="shared" si="55"/>
        <v>0</v>
      </c>
      <c r="L199" s="32">
        <f t="shared" si="55"/>
        <v>0</v>
      </c>
      <c r="M199" s="32">
        <f t="shared" si="55"/>
        <v>0</v>
      </c>
      <c r="N199" s="32">
        <f t="shared" si="55"/>
        <v>0</v>
      </c>
      <c r="O199" s="32">
        <f t="shared" si="55"/>
        <v>0</v>
      </c>
      <c r="P199" s="32">
        <f t="shared" si="55"/>
        <v>0</v>
      </c>
      <c r="Q199" s="32">
        <f t="shared" si="55"/>
        <v>0</v>
      </c>
      <c r="R199" s="32">
        <f t="shared" si="55"/>
        <v>0</v>
      </c>
      <c r="S199" s="32">
        <f t="shared" si="55"/>
        <v>0</v>
      </c>
      <c r="T199" s="32">
        <f t="shared" si="55"/>
        <v>0</v>
      </c>
      <c r="U199" s="32">
        <f t="shared" si="55"/>
        <v>0</v>
      </c>
      <c r="V199" s="32">
        <f t="shared" si="55"/>
        <v>0</v>
      </c>
      <c r="W199" s="32">
        <f t="shared" si="55"/>
        <v>0</v>
      </c>
      <c r="X199" s="32">
        <f t="shared" si="55"/>
        <v>2.586731285631353</v>
      </c>
      <c r="Y199" s="32">
        <f t="shared" si="55"/>
        <v>2.529184603634578</v>
      </c>
      <c r="Z199" s="32">
        <f t="shared" si="55"/>
        <v>2.5136154591285393</v>
      </c>
      <c r="AA199" s="32">
        <f t="shared" si="55"/>
        <v>2.8038927310370285</v>
      </c>
      <c r="AB199" s="32">
        <f t="shared" si="55"/>
        <v>3.014962524224288</v>
      </c>
      <c r="AC199" s="32">
        <f t="shared" si="55"/>
        <v>2.378703595692434</v>
      </c>
    </row>
    <row r="200" spans="1:29" ht="15" customHeight="1">
      <c r="A200" s="20" t="s">
        <v>33</v>
      </c>
      <c r="B200" s="32">
        <f aca="true" t="shared" si="56" ref="B200:AC205">B30/B$170*100</f>
        <v>0</v>
      </c>
      <c r="C200" s="32">
        <f t="shared" si="56"/>
        <v>0</v>
      </c>
      <c r="D200" s="32">
        <f t="shared" si="56"/>
        <v>0</v>
      </c>
      <c r="E200" s="32">
        <f t="shared" si="56"/>
        <v>0</v>
      </c>
      <c r="F200" s="32">
        <f t="shared" si="56"/>
        <v>0</v>
      </c>
      <c r="G200" s="32">
        <f t="shared" si="56"/>
        <v>0</v>
      </c>
      <c r="H200" s="32">
        <f t="shared" si="56"/>
        <v>0</v>
      </c>
      <c r="I200" s="32">
        <f t="shared" si="56"/>
        <v>0</v>
      </c>
      <c r="J200" s="32">
        <f t="shared" si="56"/>
        <v>0</v>
      </c>
      <c r="K200" s="32">
        <f t="shared" si="56"/>
        <v>0</v>
      </c>
      <c r="L200" s="32">
        <f t="shared" si="56"/>
        <v>0</v>
      </c>
      <c r="M200" s="32">
        <f t="shared" si="56"/>
        <v>0</v>
      </c>
      <c r="N200" s="32">
        <f t="shared" si="56"/>
        <v>0</v>
      </c>
      <c r="O200" s="32">
        <f t="shared" si="56"/>
        <v>0</v>
      </c>
      <c r="P200" s="32">
        <f t="shared" si="56"/>
        <v>0</v>
      </c>
      <c r="Q200" s="32">
        <f t="shared" si="56"/>
        <v>0</v>
      </c>
      <c r="R200" s="32">
        <f t="shared" si="56"/>
        <v>0</v>
      </c>
      <c r="S200" s="32">
        <f t="shared" si="56"/>
        <v>0</v>
      </c>
      <c r="T200" s="32">
        <f t="shared" si="56"/>
        <v>0</v>
      </c>
      <c r="U200" s="32">
        <f t="shared" si="56"/>
        <v>0</v>
      </c>
      <c r="V200" s="32">
        <f t="shared" si="56"/>
        <v>0</v>
      </c>
      <c r="W200" s="32">
        <f t="shared" si="56"/>
        <v>0</v>
      </c>
      <c r="X200" s="32">
        <f t="shared" si="56"/>
        <v>1.5554361590292947</v>
      </c>
      <c r="Y200" s="32">
        <f t="shared" si="56"/>
        <v>1.6227070548052387</v>
      </c>
      <c r="Z200" s="32">
        <f t="shared" si="56"/>
        <v>1.5981249004441187</v>
      </c>
      <c r="AA200" s="32">
        <f t="shared" si="56"/>
        <v>1.5822079305023315</v>
      </c>
      <c r="AB200" s="32">
        <f t="shared" si="56"/>
        <v>1.7440775026554125</v>
      </c>
      <c r="AC200" s="32">
        <f t="shared" si="56"/>
        <v>1.3812570231251855</v>
      </c>
    </row>
    <row r="201" spans="1:29" ht="15" customHeight="1">
      <c r="A201" s="19" t="s">
        <v>16</v>
      </c>
      <c r="B201" s="32">
        <f t="shared" si="56"/>
        <v>0.11182208749757837</v>
      </c>
      <c r="C201" s="32">
        <f t="shared" si="56"/>
        <v>0.18568679141862002</v>
      </c>
      <c r="D201" s="32">
        <f t="shared" si="56"/>
        <v>0.09929317781941092</v>
      </c>
      <c r="E201" s="32">
        <f t="shared" si="56"/>
        <v>0.20251797055375223</v>
      </c>
      <c r="F201" s="32">
        <f t="shared" si="56"/>
        <v>0.13283401532710834</v>
      </c>
      <c r="G201" s="32">
        <f t="shared" si="56"/>
        <v>0.2932099009806918</v>
      </c>
      <c r="H201" s="32">
        <f t="shared" si="56"/>
        <v>0.0894337580544315</v>
      </c>
      <c r="I201" s="32">
        <f t="shared" si="56"/>
        <v>0.1092342017524712</v>
      </c>
      <c r="J201" s="32">
        <f t="shared" si="56"/>
        <v>0.08835972046879419</v>
      </c>
      <c r="K201" s="32">
        <f t="shared" si="56"/>
        <v>0.3398529396463676</v>
      </c>
      <c r="L201" s="32">
        <f t="shared" si="56"/>
        <v>0.1991608545729774</v>
      </c>
      <c r="M201" s="32">
        <f t="shared" si="56"/>
        <v>0.36872210941227807</v>
      </c>
      <c r="N201" s="32">
        <f t="shared" si="56"/>
        <v>0.7304575006840464</v>
      </c>
      <c r="O201" s="32">
        <f t="shared" si="56"/>
        <v>0.20090177707552068</v>
      </c>
      <c r="P201" s="32">
        <f t="shared" si="56"/>
        <v>0.07462045681629885</v>
      </c>
      <c r="Q201" s="32">
        <f t="shared" si="56"/>
        <v>0.6949581215390622</v>
      </c>
      <c r="R201" s="32">
        <f t="shared" si="56"/>
        <v>0.5359527372881663</v>
      </c>
      <c r="S201" s="32">
        <f t="shared" si="56"/>
        <v>0.2585193404902549</v>
      </c>
      <c r="T201" s="32">
        <f t="shared" si="56"/>
        <v>0.1713849478158158</v>
      </c>
      <c r="U201" s="32">
        <f t="shared" si="56"/>
        <v>0.1761512499021586</v>
      </c>
      <c r="V201" s="32">
        <f t="shared" si="56"/>
        <v>0.16324676438453817</v>
      </c>
      <c r="W201" s="32">
        <f t="shared" si="56"/>
        <v>0.17137976682349215</v>
      </c>
      <c r="X201" s="32">
        <f t="shared" si="56"/>
        <v>0.15755211629775398</v>
      </c>
      <c r="Y201" s="32">
        <f t="shared" si="56"/>
        <v>0.17438833869417847</v>
      </c>
      <c r="Z201" s="32">
        <f t="shared" si="56"/>
        <v>0.17217483007782708</v>
      </c>
      <c r="AA201" s="32">
        <f t="shared" si="56"/>
        <v>0.14118281705031535</v>
      </c>
      <c r="AB201" s="32">
        <f t="shared" si="56"/>
        <v>0.1618767245458523</v>
      </c>
      <c r="AC201" s="32">
        <f t="shared" si="56"/>
        <v>0.1304727218495423</v>
      </c>
    </row>
    <row r="202" spans="1:29" ht="15" customHeight="1">
      <c r="A202" s="19" t="s">
        <v>15</v>
      </c>
      <c r="B202" s="32">
        <f t="shared" si="56"/>
        <v>0.5876001413089309</v>
      </c>
      <c r="C202" s="32">
        <f t="shared" si="56"/>
        <v>0</v>
      </c>
      <c r="D202" s="32">
        <f t="shared" si="56"/>
        <v>0.002029152135274065</v>
      </c>
      <c r="E202" s="32">
        <f t="shared" si="56"/>
        <v>1.209521695686819</v>
      </c>
      <c r="F202" s="32">
        <f t="shared" si="56"/>
        <v>0.8010636227985656</v>
      </c>
      <c r="G202" s="32">
        <f t="shared" si="56"/>
        <v>0.005637433827453352</v>
      </c>
      <c r="H202" s="32">
        <f t="shared" si="56"/>
        <v>0.052653033638391765</v>
      </c>
      <c r="I202" s="32">
        <f t="shared" si="56"/>
        <v>0.2168948660613856</v>
      </c>
      <c r="J202" s="32">
        <f t="shared" si="56"/>
        <v>0.06912939854835226</v>
      </c>
      <c r="K202" s="32">
        <f t="shared" si="56"/>
        <v>0.19235728306667138</v>
      </c>
      <c r="L202" s="32">
        <f t="shared" si="56"/>
        <v>0.2579346163772109</v>
      </c>
      <c r="M202" s="32">
        <f t="shared" si="56"/>
        <v>0.12259990460037845</v>
      </c>
      <c r="N202" s="32">
        <f t="shared" si="56"/>
        <v>0.004020098067442348</v>
      </c>
      <c r="O202" s="32">
        <f t="shared" si="56"/>
        <v>0.10355116353960526</v>
      </c>
      <c r="P202" s="32">
        <f t="shared" si="56"/>
        <v>0.09569737918615417</v>
      </c>
      <c r="Q202" s="32">
        <f t="shared" si="56"/>
        <v>0.22730893633402094</v>
      </c>
      <c r="R202" s="32">
        <f t="shared" si="56"/>
        <v>0.3021263920473393</v>
      </c>
      <c r="S202" s="32">
        <f t="shared" si="56"/>
        <v>0.2704224135783769</v>
      </c>
      <c r="T202" s="32">
        <f t="shared" si="56"/>
        <v>0.2967654227524229</v>
      </c>
      <c r="U202" s="32">
        <f t="shared" si="56"/>
        <v>0.026893298965569225</v>
      </c>
      <c r="V202" s="32">
        <f t="shared" si="56"/>
        <v>0.05539466925202481</v>
      </c>
      <c r="W202" s="32">
        <f t="shared" si="56"/>
        <v>0.06585426859579661</v>
      </c>
      <c r="X202" s="32">
        <f t="shared" si="56"/>
        <v>0.07754823666660508</v>
      </c>
      <c r="Y202" s="32">
        <f t="shared" si="56"/>
        <v>0.10804106149761639</v>
      </c>
      <c r="Z202" s="32">
        <f t="shared" si="56"/>
        <v>0.2415753129887577</v>
      </c>
      <c r="AA202" s="32">
        <f t="shared" si="56"/>
        <v>0.5565611955127824</v>
      </c>
      <c r="AB202" s="32">
        <f t="shared" si="56"/>
        <v>0.8452890358340431</v>
      </c>
      <c r="AC202" s="32">
        <f t="shared" si="56"/>
        <v>0.46928496648834145</v>
      </c>
    </row>
    <row r="203" spans="1:29" ht="15" customHeight="1">
      <c r="A203" s="19" t="s">
        <v>12</v>
      </c>
      <c r="B203" s="32">
        <f t="shared" si="56"/>
        <v>2.5719080124443026</v>
      </c>
      <c r="C203" s="32">
        <f t="shared" si="56"/>
        <v>2.2442641161411228</v>
      </c>
      <c r="D203" s="32">
        <f t="shared" si="56"/>
        <v>3.6404342074906912</v>
      </c>
      <c r="E203" s="32">
        <f t="shared" si="56"/>
        <v>0.00033350015735488225</v>
      </c>
      <c r="F203" s="32">
        <f t="shared" si="56"/>
        <v>2.97681799145044</v>
      </c>
      <c r="G203" s="32">
        <f t="shared" si="56"/>
        <v>2.9790670680435096</v>
      </c>
      <c r="H203" s="32">
        <f t="shared" si="56"/>
        <v>2.48039912832797</v>
      </c>
      <c r="I203" s="32">
        <f t="shared" si="56"/>
        <v>2.6438192337020707</v>
      </c>
      <c r="J203" s="32">
        <f t="shared" si="56"/>
        <v>2.811016585521609</v>
      </c>
      <c r="K203" s="32">
        <f t="shared" si="56"/>
        <v>3.028845069315551</v>
      </c>
      <c r="L203" s="32">
        <f t="shared" si="56"/>
        <v>3.6456457144580443</v>
      </c>
      <c r="M203" s="32">
        <f t="shared" si="56"/>
        <v>0</v>
      </c>
      <c r="N203" s="32">
        <f t="shared" si="56"/>
        <v>7.117530961589166</v>
      </c>
      <c r="O203" s="32">
        <f t="shared" si="56"/>
        <v>6.954401820041468</v>
      </c>
      <c r="P203" s="32">
        <f t="shared" si="56"/>
        <v>7.880543479553095</v>
      </c>
      <c r="Q203" s="32">
        <f t="shared" si="56"/>
        <v>6.697405105108564</v>
      </c>
      <c r="R203" s="32">
        <f t="shared" si="56"/>
        <v>0</v>
      </c>
      <c r="S203" s="32">
        <f t="shared" si="56"/>
        <v>0</v>
      </c>
      <c r="T203" s="32">
        <f t="shared" si="56"/>
        <v>0</v>
      </c>
      <c r="U203" s="32">
        <f t="shared" si="56"/>
        <v>0.2470295002718444</v>
      </c>
      <c r="V203" s="32">
        <f t="shared" si="56"/>
        <v>0.24005919687526933</v>
      </c>
      <c r="W203" s="32">
        <f t="shared" si="56"/>
        <v>0.3210783568034401</v>
      </c>
      <c r="X203" s="32">
        <f t="shared" si="56"/>
        <v>0.3857036486889647</v>
      </c>
      <c r="Y203" s="32">
        <f t="shared" si="56"/>
        <v>0.36196958893558356</v>
      </c>
      <c r="Z203" s="32">
        <f t="shared" si="56"/>
        <v>0.14767033011670586</v>
      </c>
      <c r="AA203" s="32">
        <f t="shared" si="56"/>
        <v>0.07596920117173407</v>
      </c>
      <c r="AB203" s="32">
        <f t="shared" si="56"/>
        <v>0.09192383310429983</v>
      </c>
      <c r="AC203" s="32">
        <f t="shared" si="56"/>
        <v>0.25338471443105487</v>
      </c>
    </row>
    <row r="204" spans="1:29" ht="15" customHeight="1">
      <c r="A204" s="19" t="s">
        <v>24</v>
      </c>
      <c r="B204" s="32">
        <f t="shared" si="56"/>
        <v>0</v>
      </c>
      <c r="C204" s="32">
        <f t="shared" si="56"/>
        <v>0</v>
      </c>
      <c r="D204" s="32">
        <f t="shared" si="56"/>
        <v>0</v>
      </c>
      <c r="E204" s="32">
        <f t="shared" si="56"/>
        <v>0</v>
      </c>
      <c r="F204" s="32">
        <f t="shared" si="56"/>
        <v>0</v>
      </c>
      <c r="G204" s="32">
        <f t="shared" si="56"/>
        <v>0</v>
      </c>
      <c r="H204" s="32">
        <f t="shared" si="56"/>
        <v>0</v>
      </c>
      <c r="I204" s="32">
        <f t="shared" si="56"/>
        <v>0</v>
      </c>
      <c r="J204" s="32">
        <f t="shared" si="56"/>
        <v>0</v>
      </c>
      <c r="K204" s="32">
        <f t="shared" si="56"/>
        <v>0</v>
      </c>
      <c r="L204" s="32">
        <f t="shared" si="56"/>
        <v>0</v>
      </c>
      <c r="M204" s="32">
        <f t="shared" si="56"/>
        <v>0</v>
      </c>
      <c r="N204" s="32">
        <f t="shared" si="56"/>
        <v>0</v>
      </c>
      <c r="O204" s="32">
        <f t="shared" si="56"/>
        <v>0</v>
      </c>
      <c r="P204" s="32">
        <f t="shared" si="56"/>
        <v>0</v>
      </c>
      <c r="Q204" s="32">
        <f t="shared" si="56"/>
        <v>0</v>
      </c>
      <c r="R204" s="32">
        <f t="shared" si="56"/>
        <v>0</v>
      </c>
      <c r="S204" s="32">
        <f t="shared" si="56"/>
        <v>0</v>
      </c>
      <c r="T204" s="32">
        <f t="shared" si="56"/>
        <v>0</v>
      </c>
      <c r="U204" s="32">
        <f t="shared" si="56"/>
        <v>0</v>
      </c>
      <c r="V204" s="32">
        <f t="shared" si="56"/>
        <v>0</v>
      </c>
      <c r="W204" s="32">
        <f t="shared" si="56"/>
        <v>0</v>
      </c>
      <c r="X204" s="32">
        <f t="shared" si="56"/>
        <v>0</v>
      </c>
      <c r="Y204" s="32">
        <f t="shared" si="56"/>
        <v>0</v>
      </c>
      <c r="Z204" s="32">
        <f t="shared" si="56"/>
        <v>0</v>
      </c>
      <c r="AA204" s="32">
        <f t="shared" si="56"/>
        <v>0</v>
      </c>
      <c r="AB204" s="32">
        <f t="shared" si="56"/>
        <v>0</v>
      </c>
      <c r="AC204" s="32">
        <f t="shared" si="56"/>
        <v>0</v>
      </c>
    </row>
    <row r="205" spans="1:29" ht="15" customHeight="1">
      <c r="A205" s="19" t="s">
        <v>25</v>
      </c>
      <c r="B205" s="32">
        <f t="shared" si="56"/>
        <v>0</v>
      </c>
      <c r="C205" s="32">
        <f t="shared" si="56"/>
        <v>0</v>
      </c>
      <c r="D205" s="32">
        <f t="shared" si="56"/>
        <v>0</v>
      </c>
      <c r="E205" s="32">
        <f t="shared" si="56"/>
        <v>0</v>
      </c>
      <c r="F205" s="32">
        <f t="shared" si="56"/>
        <v>0</v>
      </c>
      <c r="G205" s="32">
        <f t="shared" si="56"/>
        <v>0</v>
      </c>
      <c r="H205" s="32">
        <f t="shared" si="56"/>
        <v>0</v>
      </c>
      <c r="I205" s="32">
        <f t="shared" si="56"/>
        <v>0</v>
      </c>
      <c r="J205" s="32">
        <f t="shared" si="56"/>
        <v>0</v>
      </c>
      <c r="K205" s="32">
        <f t="shared" si="56"/>
        <v>0</v>
      </c>
      <c r="L205" s="32">
        <f t="shared" si="56"/>
        <v>0</v>
      </c>
      <c r="M205" s="32">
        <f t="shared" si="56"/>
        <v>0</v>
      </c>
      <c r="N205" s="32">
        <f t="shared" si="56"/>
        <v>0</v>
      </c>
      <c r="O205" s="32">
        <f t="shared" si="56"/>
        <v>0</v>
      </c>
      <c r="P205" s="32">
        <f t="shared" si="56"/>
        <v>0</v>
      </c>
      <c r="Q205" s="32">
        <f t="shared" si="56"/>
        <v>0</v>
      </c>
      <c r="R205" s="32">
        <f t="shared" si="56"/>
        <v>0</v>
      </c>
      <c r="S205" s="32">
        <f t="shared" si="56"/>
        <v>0</v>
      </c>
      <c r="T205" s="32">
        <f t="shared" si="56"/>
        <v>0</v>
      </c>
      <c r="U205" s="32">
        <f t="shared" si="56"/>
        <v>0.010232341917341776</v>
      </c>
      <c r="V205" s="32">
        <f t="shared" si="56"/>
        <v>0.008981579871129698</v>
      </c>
      <c r="W205" s="32">
        <f t="shared" si="56"/>
        <v>0.007881731062498665</v>
      </c>
      <c r="X205" s="32">
        <f t="shared" si="56"/>
        <v>0.007234764493107064</v>
      </c>
      <c r="Y205" s="32">
        <f t="shared" si="56"/>
        <v>0.026237166827247773</v>
      </c>
      <c r="Z205" s="32">
        <f t="shared" si="56"/>
        <v>0.028627908966113474</v>
      </c>
      <c r="AA205" s="32">
        <f t="shared" si="56"/>
        <v>0</v>
      </c>
      <c r="AB205" s="32">
        <f t="shared" si="56"/>
        <v>0</v>
      </c>
      <c r="AC205" s="32">
        <f t="shared" si="56"/>
        <v>8.130213355344664E-05</v>
      </c>
    </row>
    <row r="206" spans="1:29" ht="1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51"/>
      <c r="U206" s="51"/>
      <c r="V206" s="51"/>
      <c r="W206" s="51"/>
      <c r="X206" s="22"/>
      <c r="Y206" s="22"/>
      <c r="Z206" s="22"/>
      <c r="AA206" s="22"/>
      <c r="AB206" s="22"/>
      <c r="AC206" s="22"/>
    </row>
    <row r="207" spans="1:256" ht="15" customHeight="1">
      <c r="A207" s="28" t="s">
        <v>35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  <c r="IT207" s="27"/>
      <c r="IU207" s="27"/>
      <c r="IV207" s="27"/>
    </row>
    <row r="208" spans="1:29" ht="15" customHeight="1">
      <c r="A208" s="28" t="s">
        <v>43</v>
      </c>
      <c r="AC208" s="1" t="s">
        <v>37</v>
      </c>
    </row>
    <row r="209" spans="20:29" ht="15" customHeight="1">
      <c r="T209" s="2"/>
      <c r="U209" s="2"/>
      <c r="V209" s="22"/>
      <c r="W209" s="22"/>
      <c r="X209" s="22"/>
      <c r="Y209" s="22"/>
      <c r="Z209" s="22"/>
      <c r="AA209" s="22"/>
      <c r="AB209" s="22"/>
      <c r="AC209" s="22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</sheetData>
  <mergeCells count="10">
    <mergeCell ref="A2:AC2"/>
    <mergeCell ref="A3:AC3"/>
    <mergeCell ref="A44:AC44"/>
    <mergeCell ref="A45:AC45"/>
    <mergeCell ref="A172:AC172"/>
    <mergeCell ref="A173:AC173"/>
    <mergeCell ref="A85:AC85"/>
    <mergeCell ref="A86:AC86"/>
    <mergeCell ref="A129:AC129"/>
    <mergeCell ref="A130:AC13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sssisfin09</dc:creator>
  <cp:keywords/>
  <dc:description/>
  <cp:lastModifiedBy>sssisfin09</cp:lastModifiedBy>
  <dcterms:created xsi:type="dcterms:W3CDTF">2009-08-28T17:56:20Z</dcterms:created>
  <dcterms:modified xsi:type="dcterms:W3CDTF">2009-09-01T16:48:29Z</dcterms:modified>
  <cp:category/>
  <cp:version/>
  <cp:contentType/>
  <cp:contentStatus/>
</cp:coreProperties>
</file>