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ichoacán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<sst xmlns="http://schemas.openxmlformats.org/spreadsheetml/2006/main" count="193" uniqueCount="47">
  <si>
    <t>(Miles de Pesos)</t>
  </si>
  <si>
    <t>Concepto/Año</t>
  </si>
  <si>
    <t>(Estructura porcentual)</t>
  </si>
  <si>
    <t>(Variación porcentual real anual)</t>
  </si>
  <si>
    <t>PIB (miles de pesos)</t>
  </si>
  <si>
    <t xml:space="preserve"> 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</si>
  <si>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</si>
  <si>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</si>
  <si>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</si>
  <si>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</si>
  <si>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</si>
  <si>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</si>
  <si>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</si>
  <si>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</si>
  <si>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</si>
  <si>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</si>
  <si>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</si>
  <si>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</si>
  <si>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</si>
  <si>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</si>
  <si>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</si>
  <si>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</si>
  <si>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</si>
  <si>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</si>
  <si>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</si>
  <si>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</si>
  <si>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</si>
  <si>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</si>
  <si>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</si>
  <si>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</si>
  <si>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</si>
  <si>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</si>
  <si>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</si>
  <si>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</si>
  <si>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</si>
  <si>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>Michoacán: Situación de las Finanzas Públicas, 1980-2007</t>
  </si>
  <si>
    <t>Michoacán: Ingresos y Gastos como porcentaje del PIB, 1980-2007</t>
  </si>
  <si>
    <t>(Porcentajes del PIB de Michoacán)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</si>
  <si>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</si>
  <si>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</si>
  <si>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</si>
  <si>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</si>
  <si>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</si>
  <si>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</si>
  <si>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</si>
  <si>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n.s</t>
  </si>
  <si>
    <t>(Miles de pesos constantes, base 2003 = 100)*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</si>
</sst>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##\ 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###\ ###\ ###\ ##0"/>
    <numFmt numFmtId="212" formatCode="0.000000000"/>
    <numFmt numFmtId="213" formatCode="0.0000000000"/>
    <numFmt numFmtId="214" formatCode="0.00000000"/>
    <numFmt numFmtId="215" formatCode="#,##0;[Red]#,##0"/>
    <numFmt numFmtId="216" formatCode="###\ ###\ ###\ ###0"/>
    <numFmt numFmtId="217" formatCode="###.0\ ###\ ###\ ##0"/>
    <numFmt numFmtId="218" formatCode="###.\ ###\ ###\ ##0"/>
    <numFmt numFmtId="219" formatCode="##.\ ###\ ###\ ##0"/>
    <numFmt numFmtId="220" formatCode="#.\ ###\ ###\ ##0"/>
    <numFmt numFmtId="221" formatCode=".\ ###\ ###\ ##00;"/>
    <numFmt numFmtId="222" formatCode="_-* #,##0.0_-;\-* #,##0.0_-;_-* &quot;-&quot;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17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184" fontId="5" fillId="2" borderId="0" xfId="17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184" fontId="8" fillId="2" borderId="2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2" fontId="5" fillId="2" borderId="0" xfId="0" applyNumberFormat="1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3" fontId="5" fillId="2" borderId="2" xfId="21" applyNumberFormat="1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32066053"/>
        <c:axId val="20159022"/>
      </c:bar3D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59022"/>
        <c:crosses val="autoZero"/>
        <c:auto val="1"/>
        <c:lblOffset val="100"/>
        <c:noMultiLvlLbl val="0"/>
      </c:catAx>
      <c:valAx>
        <c:axId val="20159022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32066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47213471"/>
        <c:axId val="22268056"/>
      </c:bar3D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47213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'[1]michoacán'!#REF!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'[1]michoacán'!#REF!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70"/>
        <c:shape val="box"/>
        <c:axId val="558563"/>
        <c:axId val="5027068"/>
      </c:bar3D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585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243613"/>
        <c:axId val="4539334"/>
      </c:line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3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54007"/>
        <c:axId val="32141744"/>
      </c:line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854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20840241"/>
        <c:axId val="53344442"/>
      </c:bar3D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40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'[1]michoacán'!#REF!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'[1]michoacán'!#REF!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'[1]michoacán'!#REF!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0337931"/>
        <c:axId val="25932516"/>
      </c:bar3D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337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</cdr:y>
    </cdr:from>
    <cdr:to>
      <cdr:x>0</cdr:x>
      <cdr:y>-536869.965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</cdr:y>
    </cdr:from>
    <cdr:to>
      <cdr:x>0</cdr:x>
      <cdr:y>-536870.164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0.307</cdr:x>
      <cdr:y>0.26875</cdr:y>
    </cdr:from>
    <cdr:to>
      <cdr:x>0.36425</cdr:x>
      <cdr:y>0.34425</cdr:y>
    </cdr:to>
    <cdr:sp>
      <cdr:nvSpPr>
        <cdr:cNvPr id="2" name="Line 2"/>
        <cdr:cNvSpPr>
          <a:spLocks/>
        </cdr:cNvSpPr>
      </cdr:nvSpPr>
      <cdr:spPr>
        <a:xfrm flipH="1" flipV="1">
          <a:off x="5172075" y="0"/>
          <a:ext cx="9620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0.26875</cdr:y>
    </cdr:from>
    <cdr:to>
      <cdr:x>0.2275</cdr:x>
      <cdr:y>0.29775</cdr:y>
    </cdr:to>
    <cdr:sp>
      <cdr:nvSpPr>
        <cdr:cNvPr id="3" name="Line 3"/>
        <cdr:cNvSpPr>
          <a:spLocks/>
        </cdr:cNvSpPr>
      </cdr:nvSpPr>
      <cdr:spPr>
        <a:xfrm flipV="1">
          <a:off x="2800350" y="0"/>
          <a:ext cx="10287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-536869.912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0.9995</cdr:y>
    </cdr:from>
    <cdr:to>
      <cdr:x>0</cdr:x>
      <cdr:y>-536869.9125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204</xdr:row>
      <xdr:rowOff>0</xdr:rowOff>
    </xdr:from>
    <xdr:to>
      <xdr:col>12</xdr:col>
      <xdr:colOff>752475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38100" y="38481000"/>
        <a:ext cx="1407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204</xdr:row>
      <xdr:rowOff>0</xdr:rowOff>
    </xdr:from>
    <xdr:to>
      <xdr:col>18</xdr:col>
      <xdr:colOff>790575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4116050" y="38481000"/>
        <a:ext cx="5695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14</xdr:col>
      <xdr:colOff>142875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38100" y="38481000"/>
        <a:ext cx="15354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204</xdr:row>
      <xdr:rowOff>0</xdr:rowOff>
    </xdr:from>
    <xdr:to>
      <xdr:col>19</xdr:col>
      <xdr:colOff>523875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5392400" y="38481000"/>
        <a:ext cx="509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38100" y="38481000"/>
        <a:ext cx="16868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47625" y="38481000"/>
        <a:ext cx="16868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38100" y="38481000"/>
        <a:ext cx="16868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7183100" y="38481000"/>
        <a:ext cx="5610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481000"/>
        <a:ext cx="168878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47625" y="38481000"/>
        <a:ext cx="168592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38100" y="38481000"/>
        <a:ext cx="168783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2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mexico"/>
      <sheetName val="michoacán"/>
      <sheetName val="morelos"/>
      <sheetName val="nayarit"/>
      <sheetName val="nuevoleon"/>
      <sheetName val="oaxaca"/>
      <sheetName val="puebla"/>
      <sheetName val="queretaro"/>
      <sheetName val="quintanar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7">
          <cell r="B27">
            <v>27014566</v>
          </cell>
          <cell r="C27">
            <v>30759643</v>
          </cell>
          <cell r="D27">
            <v>39453744</v>
          </cell>
          <cell r="E27">
            <v>52919125</v>
          </cell>
          <cell r="F27">
            <v>69071547</v>
          </cell>
          <cell r="G27">
            <v>81329056</v>
          </cell>
          <cell r="H27">
            <v>101532814</v>
          </cell>
          <cell r="I27">
            <v>110932058</v>
          </cell>
          <cell r="J27">
            <v>116280930</v>
          </cell>
          <cell r="K27">
            <v>121559627</v>
          </cell>
          <cell r="L27">
            <v>135261931</v>
          </cell>
          <cell r="M27">
            <v>153969550</v>
          </cell>
          <cell r="N27">
            <v>158256325</v>
          </cell>
          <cell r="O27">
            <v>174732787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04"/>
  <sheetViews>
    <sheetView tabSelected="1" workbookViewId="0" topLeftCell="U1">
      <selection activeCell="AA63" sqref="AA63"/>
    </sheetView>
  </sheetViews>
  <sheetFormatPr defaultColWidth="11.421875" defaultRowHeight="20.25" customHeight="1"/>
  <cols>
    <col min="1" max="1" width="44.8515625" style="1" customWidth="1"/>
    <col min="2" max="29" width="14.140625" style="1" customWidth="1"/>
    <col min="30" max="16384" width="11.421875" style="1" customWidth="1"/>
  </cols>
  <sheetData>
    <row r="1" ht="15" customHeight="1"/>
    <row r="2" spans="1:29" ht="15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X4" s="3"/>
      <c r="AB4" s="4"/>
      <c r="AC4" s="4"/>
    </row>
    <row r="5" spans="1:29" ht="15" customHeight="1">
      <c r="A5" s="5" t="s">
        <v>1</v>
      </c>
      <c r="B5" s="6">
        <v>1980</v>
      </c>
      <c r="C5" s="6">
        <v>1981</v>
      </c>
      <c r="D5" s="6">
        <v>1982</v>
      </c>
      <c r="E5" s="6">
        <v>1983</v>
      </c>
      <c r="F5" s="6">
        <v>1984</v>
      </c>
      <c r="G5" s="6">
        <v>1985</v>
      </c>
      <c r="H5" s="6">
        <v>1986</v>
      </c>
      <c r="I5" s="6">
        <v>1987</v>
      </c>
      <c r="J5" s="6">
        <v>1988</v>
      </c>
      <c r="K5" s="6">
        <v>1989</v>
      </c>
      <c r="L5" s="6">
        <v>1990</v>
      </c>
      <c r="M5" s="6">
        <v>1991</v>
      </c>
      <c r="N5" s="6">
        <v>1992</v>
      </c>
      <c r="O5" s="6">
        <v>1993</v>
      </c>
      <c r="P5" s="6">
        <v>1994</v>
      </c>
      <c r="Q5" s="6">
        <v>1995</v>
      </c>
      <c r="R5" s="6">
        <v>1996</v>
      </c>
      <c r="S5" s="6">
        <v>1997</v>
      </c>
      <c r="T5" s="7">
        <v>1998</v>
      </c>
      <c r="U5" s="7">
        <v>1999</v>
      </c>
      <c r="V5" s="7">
        <v>2000</v>
      </c>
      <c r="W5" s="7">
        <v>2001</v>
      </c>
      <c r="X5" s="7">
        <v>2002</v>
      </c>
      <c r="Y5" s="6">
        <v>2003</v>
      </c>
      <c r="Z5" s="6">
        <v>2004</v>
      </c>
      <c r="AA5" s="6">
        <v>2005</v>
      </c>
      <c r="AB5" s="6">
        <v>2006</v>
      </c>
      <c r="AC5" s="6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8"/>
      <c r="V6" s="2"/>
      <c r="W6" s="2"/>
    </row>
    <row r="7" spans="1:30" ht="15" customHeight="1">
      <c r="A7" s="9" t="s">
        <v>20</v>
      </c>
      <c r="B7" s="10">
        <f>SUM(B8:B18)</f>
        <v>3268</v>
      </c>
      <c r="C7" s="10">
        <f aca="true" t="shared" si="0" ref="C7:W7">SUM(C8:C18)</f>
        <v>5668</v>
      </c>
      <c r="D7" s="10">
        <f t="shared" si="0"/>
        <v>8788</v>
      </c>
      <c r="E7" s="10">
        <f>SUM(E8:E18)</f>
        <v>15836</v>
      </c>
      <c r="F7" s="10">
        <f t="shared" si="0"/>
        <v>26751</v>
      </c>
      <c r="G7" s="10">
        <f t="shared" si="0"/>
        <v>37290</v>
      </c>
      <c r="H7" s="10">
        <f t="shared" si="0"/>
        <v>53826</v>
      </c>
      <c r="I7" s="10">
        <f t="shared" si="0"/>
        <v>115892</v>
      </c>
      <c r="J7" s="10">
        <f t="shared" si="0"/>
        <v>313329</v>
      </c>
      <c r="K7" s="10">
        <f t="shared" si="0"/>
        <v>375141.43</v>
      </c>
      <c r="L7" s="10">
        <f t="shared" si="0"/>
        <v>558294.5</v>
      </c>
      <c r="M7" s="10">
        <f t="shared" si="0"/>
        <v>781572.4299999999</v>
      </c>
      <c r="N7" s="10">
        <f t="shared" si="0"/>
        <v>1101264.43</v>
      </c>
      <c r="O7" s="10">
        <f t="shared" si="0"/>
        <v>1241768.7000000002</v>
      </c>
      <c r="P7" s="10">
        <f t="shared" si="0"/>
        <v>2877065.0419999994</v>
      </c>
      <c r="Q7" s="10">
        <f t="shared" si="0"/>
        <v>3525087.951</v>
      </c>
      <c r="R7" s="10">
        <f t="shared" si="0"/>
        <v>4665775.408</v>
      </c>
      <c r="S7" s="10">
        <f t="shared" si="0"/>
        <v>6718004.957</v>
      </c>
      <c r="T7" s="10">
        <f t="shared" si="0"/>
        <v>9575218.253</v>
      </c>
      <c r="U7" s="10">
        <f t="shared" si="0"/>
        <v>11889351.61</v>
      </c>
      <c r="V7" s="10">
        <f t="shared" si="0"/>
        <v>15442763.598</v>
      </c>
      <c r="W7" s="10">
        <f t="shared" si="0"/>
        <v>17889249.972999997</v>
      </c>
      <c r="X7" s="10">
        <f aca="true" t="shared" si="1" ref="X7:AC7">SUM(X8:X18)</f>
        <v>19553903.519</v>
      </c>
      <c r="Y7" s="10">
        <f t="shared" si="1"/>
        <v>22609164.605</v>
      </c>
      <c r="Z7" s="10">
        <f t="shared" si="1"/>
        <v>23974974.805</v>
      </c>
      <c r="AA7" s="10">
        <f t="shared" si="1"/>
        <v>27408719.938</v>
      </c>
      <c r="AB7" s="10">
        <f>SUM(AB8:AB18)</f>
        <v>30285055.1</v>
      </c>
      <c r="AC7" s="10">
        <f t="shared" si="1"/>
        <v>36700349.8</v>
      </c>
      <c r="AD7" s="4"/>
    </row>
    <row r="8" spans="1:30" ht="15" customHeight="1">
      <c r="A8" s="11" t="s">
        <v>6</v>
      </c>
      <c r="B8" s="12">
        <v>432</v>
      </c>
      <c r="C8" s="12">
        <v>586</v>
      </c>
      <c r="D8" s="12">
        <v>780</v>
      </c>
      <c r="E8" s="12">
        <v>856</v>
      </c>
      <c r="F8" s="12">
        <v>641</v>
      </c>
      <c r="G8" s="12">
        <v>513</v>
      </c>
      <c r="H8" s="12">
        <v>1356</v>
      </c>
      <c r="I8" s="12">
        <v>2098</v>
      </c>
      <c r="J8" s="4">
        <v>4391</v>
      </c>
      <c r="K8" s="13">
        <v>7493.49</v>
      </c>
      <c r="L8" s="13">
        <v>11036.4</v>
      </c>
      <c r="M8" s="13">
        <v>14879.49</v>
      </c>
      <c r="N8" s="13">
        <v>21434.49</v>
      </c>
      <c r="O8" s="13">
        <v>20363.1</v>
      </c>
      <c r="P8" s="13">
        <v>20678.486</v>
      </c>
      <c r="Q8" s="13">
        <v>23282.632</v>
      </c>
      <c r="R8" s="13">
        <v>32021.464</v>
      </c>
      <c r="S8" s="13">
        <v>41393.162</v>
      </c>
      <c r="T8" s="13">
        <v>46686.936</v>
      </c>
      <c r="U8" s="13">
        <v>76883.289</v>
      </c>
      <c r="V8" s="13">
        <v>77082.676</v>
      </c>
      <c r="W8" s="13">
        <v>98036.404</v>
      </c>
      <c r="X8" s="14">
        <v>113193.722</v>
      </c>
      <c r="Y8" s="14">
        <v>308529.361</v>
      </c>
      <c r="Z8" s="14">
        <v>327325.101</v>
      </c>
      <c r="AA8" s="14">
        <v>401302.268</v>
      </c>
      <c r="AB8" s="15">
        <v>534135.6</v>
      </c>
      <c r="AC8" s="4">
        <v>624551.4</v>
      </c>
      <c r="AD8" s="4"/>
    </row>
    <row r="9" spans="1:30" ht="15" customHeight="1">
      <c r="A9" s="11" t="s">
        <v>7</v>
      </c>
      <c r="B9" s="12">
        <v>191</v>
      </c>
      <c r="C9" s="12">
        <v>135</v>
      </c>
      <c r="D9" s="12">
        <v>526</v>
      </c>
      <c r="E9" s="12">
        <v>271</v>
      </c>
      <c r="F9" s="12">
        <v>703</v>
      </c>
      <c r="G9" s="12">
        <v>721</v>
      </c>
      <c r="H9" s="12">
        <v>2450</v>
      </c>
      <c r="I9" s="12">
        <v>2851</v>
      </c>
      <c r="J9" s="12">
        <v>7170</v>
      </c>
      <c r="K9" s="13">
        <v>11396.49</v>
      </c>
      <c r="L9" s="13">
        <v>19818.4</v>
      </c>
      <c r="M9" s="13">
        <v>31075.49</v>
      </c>
      <c r="N9" s="13">
        <v>53624.49</v>
      </c>
      <c r="O9" s="13">
        <v>50539.1</v>
      </c>
      <c r="P9" s="13">
        <v>59514.4</v>
      </c>
      <c r="Q9" s="13">
        <v>63186.716</v>
      </c>
      <c r="R9" s="13">
        <v>77551.384</v>
      </c>
      <c r="S9" s="13">
        <v>94410.212</v>
      </c>
      <c r="T9" s="13">
        <v>111422.244</v>
      </c>
      <c r="U9" s="13">
        <v>204922.054</v>
      </c>
      <c r="V9" s="13">
        <v>204823.541</v>
      </c>
      <c r="W9" s="13">
        <v>279509.855</v>
      </c>
      <c r="X9" s="14">
        <v>316044.354</v>
      </c>
      <c r="Y9" s="14">
        <v>463267.178</v>
      </c>
      <c r="Z9" s="14">
        <v>392822.275</v>
      </c>
      <c r="AA9" s="14">
        <v>450858.794</v>
      </c>
      <c r="AB9" s="15">
        <v>632404.2</v>
      </c>
      <c r="AC9" s="4">
        <v>946601.4</v>
      </c>
      <c r="AD9" s="4"/>
    </row>
    <row r="10" spans="1:30" ht="15" customHeight="1">
      <c r="A10" s="11" t="s">
        <v>8</v>
      </c>
      <c r="B10" s="12">
        <v>16</v>
      </c>
      <c r="C10" s="12">
        <v>79</v>
      </c>
      <c r="D10" s="12">
        <v>114</v>
      </c>
      <c r="E10" s="12">
        <v>707</v>
      </c>
      <c r="F10" s="12">
        <v>2259</v>
      </c>
      <c r="G10" s="12">
        <v>1214</v>
      </c>
      <c r="H10" s="12">
        <v>2164</v>
      </c>
      <c r="I10" s="12">
        <v>3027</v>
      </c>
      <c r="J10" s="12">
        <v>10754</v>
      </c>
      <c r="K10" s="13">
        <v>5675.49</v>
      </c>
      <c r="L10" s="13">
        <v>23331.4</v>
      </c>
      <c r="M10" s="13">
        <v>21518.49</v>
      </c>
      <c r="N10" s="13">
        <v>12135.49</v>
      </c>
      <c r="O10" s="13">
        <v>17032.1</v>
      </c>
      <c r="P10" s="13">
        <v>29017.301</v>
      </c>
      <c r="Q10" s="13">
        <v>86357.599</v>
      </c>
      <c r="R10" s="13">
        <v>110853.544</v>
      </c>
      <c r="S10" s="13">
        <v>103033.09</v>
      </c>
      <c r="T10" s="13">
        <v>154812.626</v>
      </c>
      <c r="U10" s="13">
        <v>161661.836</v>
      </c>
      <c r="V10" s="13">
        <v>190255.387</v>
      </c>
      <c r="W10" s="13">
        <v>201607.924</v>
      </c>
      <c r="X10" s="14">
        <v>76769.814</v>
      </c>
      <c r="Y10" s="14">
        <v>50942.734</v>
      </c>
      <c r="Z10" s="14">
        <v>68358.475</v>
      </c>
      <c r="AA10" s="14">
        <v>55639.33</v>
      </c>
      <c r="AB10" s="15">
        <v>129272</v>
      </c>
      <c r="AC10" s="4">
        <v>265636.5</v>
      </c>
      <c r="AD10" s="4"/>
    </row>
    <row r="11" spans="1:30" ht="15" customHeight="1">
      <c r="A11" s="11" t="s">
        <v>9</v>
      </c>
      <c r="B11" s="12">
        <v>121</v>
      </c>
      <c r="C11" s="12">
        <v>237</v>
      </c>
      <c r="D11" s="12">
        <v>897</v>
      </c>
      <c r="E11" s="12">
        <v>1796</v>
      </c>
      <c r="F11" s="12">
        <v>521</v>
      </c>
      <c r="G11" s="12">
        <v>355</v>
      </c>
      <c r="H11" s="12">
        <v>5611</v>
      </c>
      <c r="I11" s="12">
        <v>7875</v>
      </c>
      <c r="J11" s="12">
        <v>13933</v>
      </c>
      <c r="K11" s="13">
        <v>10493.49</v>
      </c>
      <c r="L11" s="13">
        <v>33409.4</v>
      </c>
      <c r="M11" s="13">
        <v>19435.49</v>
      </c>
      <c r="N11" s="13">
        <v>31659.49</v>
      </c>
      <c r="O11" s="13">
        <v>154518.1</v>
      </c>
      <c r="P11" s="13">
        <v>1545491.254</v>
      </c>
      <c r="Q11" s="13">
        <v>96094.761</v>
      </c>
      <c r="R11" s="13">
        <v>137891.925</v>
      </c>
      <c r="S11" s="13">
        <v>212827.348</v>
      </c>
      <c r="T11" s="13">
        <v>47843.37</v>
      </c>
      <c r="U11" s="13">
        <v>83029.921</v>
      </c>
      <c r="V11" s="13">
        <v>118221.132</v>
      </c>
      <c r="W11" s="13">
        <v>196540.638</v>
      </c>
      <c r="X11" s="14">
        <v>173864.481</v>
      </c>
      <c r="Y11" s="14">
        <v>280274.47</v>
      </c>
      <c r="Z11" s="14">
        <v>294612.025</v>
      </c>
      <c r="AA11" s="14">
        <v>253673.021</v>
      </c>
      <c r="AB11" s="15">
        <v>242693.6</v>
      </c>
      <c r="AC11" s="4">
        <v>268053.1</v>
      </c>
      <c r="AD11" s="4"/>
    </row>
    <row r="12" spans="1:30" ht="15" customHeight="1">
      <c r="A12" s="11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3497.131</v>
      </c>
      <c r="R12" s="13">
        <v>1925.472</v>
      </c>
      <c r="S12" s="12"/>
      <c r="T12" s="12"/>
      <c r="U12" s="12"/>
      <c r="V12" s="12"/>
      <c r="W12" s="12"/>
      <c r="X12" s="14"/>
      <c r="Y12" s="14"/>
      <c r="Z12" s="14"/>
      <c r="AA12" s="14">
        <v>3496.693</v>
      </c>
      <c r="AB12" s="15">
        <v>1668.3</v>
      </c>
      <c r="AC12" s="4">
        <v>241.4</v>
      </c>
      <c r="AD12" s="4"/>
    </row>
    <row r="13" spans="1:30" ht="15" customHeight="1">
      <c r="A13" s="11" t="s">
        <v>17</v>
      </c>
      <c r="B13" s="12">
        <v>1776</v>
      </c>
      <c r="C13" s="12">
        <v>2335</v>
      </c>
      <c r="D13" s="12">
        <v>3876</v>
      </c>
      <c r="E13" s="12">
        <v>8721</v>
      </c>
      <c r="F13" s="12">
        <v>17562</v>
      </c>
      <c r="G13" s="12">
        <v>25692</v>
      </c>
      <c r="H13" s="12">
        <v>39826</v>
      </c>
      <c r="I13" s="12">
        <v>94250</v>
      </c>
      <c r="J13" s="12">
        <v>251218</v>
      </c>
      <c r="K13" s="13">
        <v>276038.49</v>
      </c>
      <c r="L13" s="13">
        <v>412399.45</v>
      </c>
      <c r="M13" s="13">
        <v>613692.49</v>
      </c>
      <c r="N13" s="13">
        <v>858100.49</v>
      </c>
      <c r="O13" s="13">
        <v>976418.1</v>
      </c>
      <c r="P13" s="13">
        <v>1188025.227</v>
      </c>
      <c r="Q13" s="13">
        <v>1345640.933</v>
      </c>
      <c r="R13" s="13">
        <v>1984571.013</v>
      </c>
      <c r="S13" s="13">
        <v>2667538.838</v>
      </c>
      <c r="T13" s="13">
        <v>3334424.764</v>
      </c>
      <c r="U13" s="13">
        <v>4194163.803</v>
      </c>
      <c r="V13" s="13">
        <v>5339743.117</v>
      </c>
      <c r="W13" s="13">
        <v>5876168.279</v>
      </c>
      <c r="X13" s="14">
        <v>5924186.03</v>
      </c>
      <c r="Y13" s="14">
        <v>6831498.145</v>
      </c>
      <c r="Z13" s="14">
        <v>7309958.869</v>
      </c>
      <c r="AA13" s="14">
        <v>8203467.017</v>
      </c>
      <c r="AB13" s="15">
        <v>9524294.6</v>
      </c>
      <c r="AC13" s="4">
        <v>9645777.9</v>
      </c>
      <c r="AD13" s="4" t="s">
        <v>5</v>
      </c>
    </row>
    <row r="14" spans="1:30" ht="15" customHeight="1">
      <c r="A14" s="11" t="s">
        <v>33</v>
      </c>
      <c r="B14" s="12"/>
      <c r="C14" s="12">
        <v>1602</v>
      </c>
      <c r="D14" s="12"/>
      <c r="E14" s="12">
        <v>2203</v>
      </c>
      <c r="F14" s="12">
        <v>2925</v>
      </c>
      <c r="G14" s="12">
        <v>6571</v>
      </c>
      <c r="H14" s="12"/>
      <c r="I14" s="12"/>
      <c r="J14" s="12">
        <v>10998</v>
      </c>
      <c r="K14" s="13">
        <v>45442.49</v>
      </c>
      <c r="L14" s="12"/>
      <c r="M14" s="13">
        <v>51592.49</v>
      </c>
      <c r="N14" s="13">
        <v>82844.49</v>
      </c>
      <c r="O14" s="13">
        <v>3948.1</v>
      </c>
      <c r="P14" s="12">
        <v>1819</v>
      </c>
      <c r="Q14" s="12">
        <v>2666.179</v>
      </c>
      <c r="R14" s="12"/>
      <c r="S14" s="12"/>
      <c r="T14" s="12"/>
      <c r="U14" s="12"/>
      <c r="V14" s="12"/>
      <c r="W14" s="13">
        <v>95108.184</v>
      </c>
      <c r="X14" s="14">
        <v>1055996.041</v>
      </c>
      <c r="Y14" s="14">
        <v>1500000</v>
      </c>
      <c r="Z14" s="14">
        <v>374508.143</v>
      </c>
      <c r="AA14" s="14">
        <v>1500000</v>
      </c>
      <c r="AB14" s="15">
        <v>323574.8</v>
      </c>
      <c r="AC14" s="4"/>
      <c r="AD14" s="4"/>
    </row>
    <row r="15" spans="1:30" ht="15" customHeight="1">
      <c r="A15" s="11" t="s">
        <v>12</v>
      </c>
      <c r="B15" s="12">
        <v>585</v>
      </c>
      <c r="C15" s="12"/>
      <c r="D15" s="12">
        <v>2547</v>
      </c>
      <c r="E15" s="12"/>
      <c r="F15" s="12"/>
      <c r="G15" s="12"/>
      <c r="H15" s="12"/>
      <c r="I15" s="12"/>
      <c r="J15" s="12"/>
      <c r="K15" s="13">
        <v>18601.49</v>
      </c>
      <c r="L15" s="13">
        <v>58299.45</v>
      </c>
      <c r="M15" s="13">
        <v>29378.49</v>
      </c>
      <c r="N15" s="13">
        <v>41465.49</v>
      </c>
      <c r="O15" s="13">
        <v>18950.1</v>
      </c>
      <c r="P15" s="12">
        <v>32519.374</v>
      </c>
      <c r="Q15" s="12"/>
      <c r="R15" s="12"/>
      <c r="S15" s="12"/>
      <c r="T15" s="12"/>
      <c r="U15" s="12"/>
      <c r="V15" s="12"/>
      <c r="W15" s="12"/>
      <c r="X15" s="14"/>
      <c r="Y15" s="14"/>
      <c r="Z15" s="14"/>
      <c r="AA15" s="14"/>
      <c r="AB15" s="4"/>
      <c r="AC15" s="4"/>
      <c r="AD15" s="4"/>
    </row>
    <row r="16" spans="1:30" ht="15" customHeight="1">
      <c r="A16" s="11" t="s">
        <v>34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1904362</v>
      </c>
      <c r="R16" s="12">
        <v>2320960.606</v>
      </c>
      <c r="S16" s="12">
        <v>3598802.307</v>
      </c>
      <c r="T16" s="13">
        <v>5880028.313</v>
      </c>
      <c r="U16" s="13">
        <v>7168690.707</v>
      </c>
      <c r="V16" s="13">
        <v>9512637.745</v>
      </c>
      <c r="W16" s="13">
        <v>11142278.689</v>
      </c>
      <c r="X16" s="14">
        <v>11893849.077</v>
      </c>
      <c r="Y16" s="14">
        <v>13174652.717</v>
      </c>
      <c r="Z16" s="14">
        <v>15207389.917</v>
      </c>
      <c r="AA16" s="14">
        <v>16536546.548</v>
      </c>
      <c r="AB16" s="15">
        <v>17779218</v>
      </c>
      <c r="AC16" s="4">
        <v>20598418.5</v>
      </c>
      <c r="AD16" s="4"/>
    </row>
    <row r="17" spans="1:30" ht="15" customHeight="1">
      <c r="A17" s="11" t="s">
        <v>14</v>
      </c>
      <c r="B17" s="12">
        <v>100</v>
      </c>
      <c r="C17" s="12">
        <v>608</v>
      </c>
      <c r="D17" s="12"/>
      <c r="E17" s="12">
        <v>859</v>
      </c>
      <c r="F17" s="12"/>
      <c r="G17" s="12">
        <v>2224</v>
      </c>
      <c r="H17" s="12">
        <v>2419</v>
      </c>
      <c r="I17" s="12">
        <v>5791</v>
      </c>
      <c r="J17" s="12">
        <v>14865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4"/>
      <c r="Y17" s="14"/>
      <c r="Z17" s="14"/>
      <c r="AA17" s="14">
        <v>3736.267</v>
      </c>
      <c r="AB17" s="15">
        <v>1207.9</v>
      </c>
      <c r="AC17" s="4">
        <v>4351069.6</v>
      </c>
      <c r="AD17" s="4"/>
    </row>
    <row r="18" spans="1:30" ht="15" customHeight="1">
      <c r="A18" s="11" t="s">
        <v>15</v>
      </c>
      <c r="B18" s="12">
        <v>47</v>
      </c>
      <c r="C18" s="12">
        <v>86</v>
      </c>
      <c r="D18" s="12">
        <v>48</v>
      </c>
      <c r="E18" s="12">
        <v>423</v>
      </c>
      <c r="F18" s="12">
        <v>2140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6"/>
      <c r="Y18" s="16"/>
      <c r="Z18" s="16"/>
      <c r="AA18" s="16"/>
      <c r="AB18" s="15">
        <v>1116586.1</v>
      </c>
      <c r="AC18" s="4"/>
      <c r="AD18" s="4"/>
    </row>
    <row r="19" spans="1:30" ht="15" customHeight="1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6"/>
      <c r="Y19" s="16"/>
      <c r="Z19" s="16"/>
      <c r="AA19" s="16"/>
      <c r="AB19" s="4"/>
      <c r="AC19" s="4"/>
      <c r="AD19" s="4"/>
    </row>
    <row r="20" spans="1:30" ht="15" customHeight="1">
      <c r="A20" s="9" t="s">
        <v>21</v>
      </c>
      <c r="B20" s="10">
        <f>SUM(B21:B35)</f>
        <v>3268</v>
      </c>
      <c r="C20" s="10">
        <f aca="true" t="shared" si="2" ref="C20:W20">SUM(C21:C35)</f>
        <v>5668</v>
      </c>
      <c r="D20" s="10">
        <f t="shared" si="2"/>
        <v>8788</v>
      </c>
      <c r="E20" s="10">
        <f t="shared" si="2"/>
        <v>15836</v>
      </c>
      <c r="F20" s="10">
        <f t="shared" si="2"/>
        <v>26751</v>
      </c>
      <c r="G20" s="10">
        <f t="shared" si="2"/>
        <v>37290</v>
      </c>
      <c r="H20" s="10">
        <f t="shared" si="2"/>
        <v>53826</v>
      </c>
      <c r="I20" s="10">
        <f t="shared" si="2"/>
        <v>115892</v>
      </c>
      <c r="J20" s="10">
        <f t="shared" si="2"/>
        <v>313329</v>
      </c>
      <c r="K20" s="10">
        <f t="shared" si="2"/>
        <v>375141.49999999994</v>
      </c>
      <c r="L20" s="10">
        <f t="shared" si="2"/>
        <v>558294.7</v>
      </c>
      <c r="M20" s="10">
        <f t="shared" si="2"/>
        <v>781572.56</v>
      </c>
      <c r="N20" s="10">
        <f t="shared" si="2"/>
        <v>1101264.5</v>
      </c>
      <c r="O20" s="10">
        <f t="shared" si="2"/>
        <v>1241768.6</v>
      </c>
      <c r="P20" s="10">
        <f t="shared" si="2"/>
        <v>2877064.549</v>
      </c>
      <c r="Q20" s="10">
        <f t="shared" si="2"/>
        <v>3525087.944</v>
      </c>
      <c r="R20" s="10">
        <f t="shared" si="2"/>
        <v>4665775.408</v>
      </c>
      <c r="S20" s="10">
        <f t="shared" si="2"/>
        <v>6718004.956999999</v>
      </c>
      <c r="T20" s="10">
        <f t="shared" si="2"/>
        <v>9575218.253000002</v>
      </c>
      <c r="U20" s="10">
        <f t="shared" si="2"/>
        <v>11889351.610000001</v>
      </c>
      <c r="V20" s="10">
        <f t="shared" si="2"/>
        <v>15442763.598</v>
      </c>
      <c r="W20" s="10">
        <f t="shared" si="2"/>
        <v>17889249.973</v>
      </c>
      <c r="X20" s="10">
        <f aca="true" t="shared" si="3" ref="X20:AC20">X21+X25+X28+X31+X32+X33+X34</f>
        <v>19553903.518999998</v>
      </c>
      <c r="Y20" s="10">
        <f t="shared" si="3"/>
        <v>22609164.605000004</v>
      </c>
      <c r="Z20" s="10">
        <f t="shared" si="3"/>
        <v>23974974.805</v>
      </c>
      <c r="AA20" s="10">
        <f t="shared" si="3"/>
        <v>27408719.938</v>
      </c>
      <c r="AB20" s="10">
        <f t="shared" si="3"/>
        <v>30285055.2</v>
      </c>
      <c r="AC20" s="10">
        <f t="shared" si="3"/>
        <v>36700349.8</v>
      </c>
      <c r="AD20" s="4"/>
    </row>
    <row r="21" spans="1:30" ht="15" customHeight="1">
      <c r="A21" s="17" t="s">
        <v>32</v>
      </c>
      <c r="B21" s="12">
        <v>1166</v>
      </c>
      <c r="C21" s="12">
        <v>2071</v>
      </c>
      <c r="D21" s="12">
        <v>4775</v>
      </c>
      <c r="E21" s="12">
        <v>8652</v>
      </c>
      <c r="F21" s="12">
        <v>15403</v>
      </c>
      <c r="G21" s="12">
        <v>28924</v>
      </c>
      <c r="H21" s="12">
        <v>37645</v>
      </c>
      <c r="I21" s="12">
        <v>60128</v>
      </c>
      <c r="J21" s="12">
        <v>124195</v>
      </c>
      <c r="K21" s="13">
        <v>167703.3</v>
      </c>
      <c r="L21" s="13">
        <v>234172.1</v>
      </c>
      <c r="M21" s="13">
        <v>333601.39</v>
      </c>
      <c r="N21" s="13">
        <v>459877.4</v>
      </c>
      <c r="O21" s="13">
        <v>519813.4</v>
      </c>
      <c r="P21" s="13">
        <v>1981542.383</v>
      </c>
      <c r="Q21" s="13">
        <v>2407414.835</v>
      </c>
      <c r="R21" s="13">
        <v>3282063.987</v>
      </c>
      <c r="S21" s="13">
        <v>4627940.761</v>
      </c>
      <c r="T21" s="13">
        <v>6032637.172</v>
      </c>
      <c r="U21" s="13">
        <v>7366258.725</v>
      </c>
      <c r="V21" s="13">
        <v>8936614.398</v>
      </c>
      <c r="W21" s="13">
        <v>10020942.557</v>
      </c>
      <c r="X21" s="14">
        <f aca="true" t="shared" si="4" ref="X21:AC21">SUM(X22:X24)</f>
        <v>11153980.078</v>
      </c>
      <c r="Y21" s="14">
        <f t="shared" si="4"/>
        <v>12289934.611</v>
      </c>
      <c r="Z21" s="14">
        <f t="shared" si="4"/>
        <v>13190573.428</v>
      </c>
      <c r="AA21" s="14">
        <f t="shared" si="4"/>
        <v>14404423.128999999</v>
      </c>
      <c r="AB21" s="14">
        <f t="shared" si="4"/>
        <v>16176133.3</v>
      </c>
      <c r="AC21" s="14">
        <f t="shared" si="4"/>
        <v>18344070.1</v>
      </c>
      <c r="AD21" s="4"/>
    </row>
    <row r="22" spans="1:30" ht="15" customHeight="1">
      <c r="A22" s="18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>
        <v>10185912.841</v>
      </c>
      <c r="Y22" s="14">
        <v>11243141.563</v>
      </c>
      <c r="Z22" s="14">
        <v>12169732.082</v>
      </c>
      <c r="AA22" s="14">
        <v>13394997.205</v>
      </c>
      <c r="AB22" s="15">
        <v>15104765</v>
      </c>
      <c r="AC22" s="4">
        <v>16858990</v>
      </c>
      <c r="AD22" s="4"/>
    </row>
    <row r="23" spans="1:30" ht="15" customHeight="1">
      <c r="A23" s="18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>
        <v>455018.895</v>
      </c>
      <c r="Y23" s="14">
        <v>424115.827</v>
      </c>
      <c r="Z23" s="14">
        <v>424960.544</v>
      </c>
      <c r="AA23" s="14">
        <v>378768.62</v>
      </c>
      <c r="AB23" s="15">
        <v>405673.3</v>
      </c>
      <c r="AC23" s="4">
        <v>522865</v>
      </c>
      <c r="AD23" s="4"/>
    </row>
    <row r="24" spans="1:30" ht="15" customHeight="1">
      <c r="A24" s="18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>
        <v>513048.342</v>
      </c>
      <c r="Y24" s="14">
        <v>622677.221</v>
      </c>
      <c r="Z24" s="14">
        <v>595880.802</v>
      </c>
      <c r="AA24" s="14">
        <v>630657.304</v>
      </c>
      <c r="AB24" s="15">
        <v>665695</v>
      </c>
      <c r="AC24" s="4">
        <v>962215.1</v>
      </c>
      <c r="AD24" s="4"/>
    </row>
    <row r="25" spans="1:30" ht="15" customHeight="1">
      <c r="A25" s="17" t="s">
        <v>18</v>
      </c>
      <c r="B25" s="12">
        <v>543</v>
      </c>
      <c r="C25" s="12">
        <v>981</v>
      </c>
      <c r="D25" s="12">
        <v>0</v>
      </c>
      <c r="E25" s="12">
        <v>1306</v>
      </c>
      <c r="F25" s="12">
        <v>3014</v>
      </c>
      <c r="G25" s="12">
        <v>7597</v>
      </c>
      <c r="H25" s="12">
        <v>1559</v>
      </c>
      <c r="I25" s="12">
        <v>6573</v>
      </c>
      <c r="J25" s="12">
        <v>73417</v>
      </c>
      <c r="K25" s="13">
        <v>59289.3</v>
      </c>
      <c r="L25" s="13">
        <v>90988.1</v>
      </c>
      <c r="M25" s="13">
        <v>156774.39</v>
      </c>
      <c r="N25" s="13">
        <v>251292.4</v>
      </c>
      <c r="O25" s="13">
        <v>323704.4</v>
      </c>
      <c r="P25" s="13">
        <v>410922.558</v>
      </c>
      <c r="Q25" s="13">
        <v>459491.292</v>
      </c>
      <c r="R25" s="13">
        <v>474769.58</v>
      </c>
      <c r="S25" s="13">
        <v>603272.406</v>
      </c>
      <c r="T25" s="13">
        <v>717025.3690000001</v>
      </c>
      <c r="U25" s="13">
        <v>974756.351</v>
      </c>
      <c r="V25" s="13">
        <v>1483006.389</v>
      </c>
      <c r="W25" s="13">
        <v>1899997.497</v>
      </c>
      <c r="X25" s="14">
        <f aca="true" t="shared" si="5" ref="X25:AC25">SUM(X26:X27)</f>
        <v>1876139.713</v>
      </c>
      <c r="Y25" s="14">
        <f t="shared" si="5"/>
        <v>1657162.529</v>
      </c>
      <c r="Z25" s="14">
        <f t="shared" si="5"/>
        <v>3132055.041</v>
      </c>
      <c r="AA25" s="14">
        <f t="shared" si="5"/>
        <v>3527256.086</v>
      </c>
      <c r="AB25" s="14">
        <f t="shared" si="5"/>
        <v>3194436.9</v>
      </c>
      <c r="AC25" s="14">
        <f t="shared" si="5"/>
        <v>3444008.4</v>
      </c>
      <c r="AD25" s="4"/>
    </row>
    <row r="26" spans="1:30" ht="15" customHeight="1">
      <c r="A26" s="19" t="s">
        <v>27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>
        <v>79449.278</v>
      </c>
      <c r="Y26" s="14">
        <v>105926.853</v>
      </c>
      <c r="Z26" s="14">
        <v>86948.452</v>
      </c>
      <c r="AA26" s="14">
        <v>143974.146</v>
      </c>
      <c r="AB26" s="15">
        <v>370302.9</v>
      </c>
      <c r="AC26" s="4">
        <v>195257.4</v>
      </c>
      <c r="AD26" s="4"/>
    </row>
    <row r="27" spans="1:30" ht="15" customHeight="1">
      <c r="A27" s="19" t="s">
        <v>28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>
        <v>1796690.435</v>
      </c>
      <c r="Y27" s="14">
        <v>1551235.676</v>
      </c>
      <c r="Z27" s="14">
        <v>3045106.589</v>
      </c>
      <c r="AA27" s="14">
        <v>3383281.94</v>
      </c>
      <c r="AB27" s="15">
        <v>2824134</v>
      </c>
      <c r="AC27" s="4">
        <v>3248751</v>
      </c>
      <c r="AD27" s="4"/>
    </row>
    <row r="28" spans="1:30" ht="15" customHeight="1">
      <c r="A28" s="17" t="s">
        <v>19</v>
      </c>
      <c r="B28" s="12">
        <v>521</v>
      </c>
      <c r="C28" s="12">
        <v>1989</v>
      </c>
      <c r="D28" s="12">
        <v>1137</v>
      </c>
      <c r="E28" s="12">
        <v>1700</v>
      </c>
      <c r="F28" s="12">
        <v>6831</v>
      </c>
      <c r="G28" s="12">
        <v>399</v>
      </c>
      <c r="H28" s="12">
        <v>10163</v>
      </c>
      <c r="I28" s="12">
        <v>39038</v>
      </c>
      <c r="J28" s="12">
        <v>99117</v>
      </c>
      <c r="K28" s="13">
        <v>122282.3</v>
      </c>
      <c r="L28" s="13">
        <v>159099.1</v>
      </c>
      <c r="M28" s="13">
        <v>246466.39</v>
      </c>
      <c r="N28" s="13">
        <v>378652.3</v>
      </c>
      <c r="O28" s="13">
        <v>389148.4</v>
      </c>
      <c r="P28" s="13">
        <v>473577.608</v>
      </c>
      <c r="Q28" s="13">
        <v>621451.817</v>
      </c>
      <c r="R28" s="13">
        <v>816705.405</v>
      </c>
      <c r="S28" s="13">
        <v>1459732.35</v>
      </c>
      <c r="T28" s="13">
        <v>2797956.3310000002</v>
      </c>
      <c r="U28" s="13">
        <v>3517851.364</v>
      </c>
      <c r="V28" s="13">
        <v>4840904.397</v>
      </c>
      <c r="W28" s="13">
        <v>5956086.285</v>
      </c>
      <c r="X28" s="14">
        <f aca="true" t="shared" si="6" ref="X28:AC28">SUM(X29:X30)</f>
        <v>6461506.971</v>
      </c>
      <c r="Y28" s="14">
        <f t="shared" si="6"/>
        <v>8163744.267000001</v>
      </c>
      <c r="Z28" s="14">
        <f t="shared" si="6"/>
        <v>7351327.796</v>
      </c>
      <c r="AA28" s="14">
        <f t="shared" si="6"/>
        <v>7919876.972999999</v>
      </c>
      <c r="AB28" s="14">
        <f t="shared" si="6"/>
        <v>10414223.5</v>
      </c>
      <c r="AC28" s="14">
        <f t="shared" si="6"/>
        <v>12825272.8</v>
      </c>
      <c r="AD28" s="4" t="s">
        <v>5</v>
      </c>
    </row>
    <row r="29" spans="1:30" ht="15" customHeight="1">
      <c r="A29" s="18" t="s">
        <v>29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>
        <v>3039621.716</v>
      </c>
      <c r="Y29" s="14">
        <v>4446516.019</v>
      </c>
      <c r="Z29" s="14">
        <v>3416637.83</v>
      </c>
      <c r="AA29" s="14">
        <v>3521169.922</v>
      </c>
      <c r="AB29" s="15">
        <v>5454351.6</v>
      </c>
      <c r="AC29" s="4">
        <v>7547640</v>
      </c>
      <c r="AD29" s="4"/>
    </row>
    <row r="30" spans="1:30" ht="15" customHeight="1">
      <c r="A30" s="18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>
        <v>3421885.255</v>
      </c>
      <c r="Y30" s="14">
        <v>3717228.248</v>
      </c>
      <c r="Z30" s="14">
        <v>3934689.966</v>
      </c>
      <c r="AA30" s="14">
        <v>4398707.051</v>
      </c>
      <c r="AB30" s="15">
        <v>4959871.9</v>
      </c>
      <c r="AC30" s="4">
        <v>5277632.8</v>
      </c>
      <c r="AD30" s="4"/>
    </row>
    <row r="31" spans="1:30" ht="15" customHeight="1">
      <c r="A31" s="17" t="s">
        <v>16</v>
      </c>
      <c r="B31" s="12">
        <v>673</v>
      </c>
      <c r="C31" s="12">
        <v>326</v>
      </c>
      <c r="D31" s="12">
        <v>274</v>
      </c>
      <c r="E31" s="12">
        <v>2038</v>
      </c>
      <c r="F31" s="12">
        <v>1372</v>
      </c>
      <c r="G31" s="12">
        <v>370</v>
      </c>
      <c r="H31" s="12">
        <v>1881</v>
      </c>
      <c r="I31" s="12">
        <v>7345</v>
      </c>
      <c r="J31" s="12">
        <v>16600</v>
      </c>
      <c r="K31" s="13">
        <v>24961.3</v>
      </c>
      <c r="L31" s="13">
        <v>61686.2</v>
      </c>
      <c r="M31" s="13">
        <v>44730.39</v>
      </c>
      <c r="N31" s="13">
        <v>11442.4</v>
      </c>
      <c r="O31" s="13">
        <v>9102.4</v>
      </c>
      <c r="P31" s="13">
        <v>11022</v>
      </c>
      <c r="Q31" s="13">
        <v>36730</v>
      </c>
      <c r="R31" s="13">
        <v>25971.773</v>
      </c>
      <c r="S31" s="13">
        <v>22644.987</v>
      </c>
      <c r="T31" s="13">
        <v>14723.082</v>
      </c>
      <c r="U31" s="13">
        <v>11317.585</v>
      </c>
      <c r="V31" s="13">
        <v>14457.268</v>
      </c>
      <c r="W31" s="13">
        <v>12223.634</v>
      </c>
      <c r="X31" s="14">
        <v>32932.617</v>
      </c>
      <c r="Y31" s="14">
        <v>151930.335</v>
      </c>
      <c r="Z31" s="14">
        <v>301018.54</v>
      </c>
      <c r="AA31" s="14">
        <v>440577.685</v>
      </c>
      <c r="AB31" s="15">
        <v>500261.5</v>
      </c>
      <c r="AC31" s="4">
        <v>649754.3</v>
      </c>
      <c r="AD31" s="4"/>
    </row>
    <row r="32" spans="1:30" ht="15" customHeight="1">
      <c r="A32" s="17" t="s">
        <v>15</v>
      </c>
      <c r="B32" s="12">
        <v>63</v>
      </c>
      <c r="C32" s="12">
        <v>48</v>
      </c>
      <c r="D32" s="12">
        <v>423</v>
      </c>
      <c r="E32" s="12">
        <v>2140</v>
      </c>
      <c r="F32" s="12">
        <v>131</v>
      </c>
      <c r="G32" s="12"/>
      <c r="H32" s="12">
        <v>2578</v>
      </c>
      <c r="I32" s="12">
        <v>2808</v>
      </c>
      <c r="J32" s="12"/>
      <c r="K32" s="12">
        <v>905.3</v>
      </c>
      <c r="L32" s="12">
        <v>12349.2</v>
      </c>
      <c r="M32" s="12"/>
      <c r="N32" s="12"/>
      <c r="O32" s="12"/>
      <c r="P32" s="12"/>
      <c r="Q32" s="12"/>
      <c r="R32" s="12">
        <v>66264.663</v>
      </c>
      <c r="S32" s="13">
        <v>4414.453</v>
      </c>
      <c r="T32" s="13">
        <v>12876.299</v>
      </c>
      <c r="U32" s="13">
        <v>13580.653</v>
      </c>
      <c r="V32" s="13">
        <v>167781.146</v>
      </c>
      <c r="W32" s="12"/>
      <c r="X32" s="14"/>
      <c r="Y32" s="14">
        <v>321150.416</v>
      </c>
      <c r="Z32" s="14"/>
      <c r="AA32" s="14">
        <v>1116586.065</v>
      </c>
      <c r="AB32" s="20"/>
      <c r="AC32" s="4">
        <v>1437244.2</v>
      </c>
      <c r="AD32" s="4"/>
    </row>
    <row r="33" spans="1:30" ht="15" customHeight="1">
      <c r="A33" s="17" t="s">
        <v>12</v>
      </c>
      <c r="B33" s="12">
        <v>302</v>
      </c>
      <c r="C33" s="12">
        <v>253</v>
      </c>
      <c r="D33" s="12">
        <v>2179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4"/>
      <c r="Y33" s="14"/>
      <c r="Z33" s="14"/>
      <c r="AA33" s="14"/>
      <c r="AB33" s="20"/>
      <c r="AC33" s="4"/>
      <c r="AD33" s="4"/>
    </row>
    <row r="34" spans="1:30" ht="15" customHeight="1">
      <c r="A34" s="17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>
        <v>5586.932</v>
      </c>
      <c r="V34" s="12"/>
      <c r="W34" s="12"/>
      <c r="X34" s="14">
        <v>29344.14</v>
      </c>
      <c r="Y34" s="14">
        <v>25242.447</v>
      </c>
      <c r="Z34" s="14"/>
      <c r="AA34" s="14"/>
      <c r="AB34" s="20"/>
      <c r="AC34" s="4"/>
      <c r="AD34" s="4"/>
    </row>
    <row r="35" spans="1:30" ht="15" customHeight="1">
      <c r="A35" s="17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6"/>
      <c r="Y35" s="16"/>
      <c r="Z35" s="16"/>
      <c r="AA35" s="16"/>
      <c r="AB35" s="4"/>
      <c r="AC35" s="4"/>
      <c r="AD35" s="4"/>
    </row>
    <row r="36" spans="1:30" s="2" customFormat="1" ht="1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3"/>
      <c r="W36" s="23"/>
      <c r="X36" s="23"/>
      <c r="Y36" s="23"/>
      <c r="Z36" s="23"/>
      <c r="AA36" s="23"/>
      <c r="AB36" s="23"/>
      <c r="AC36" s="23"/>
      <c r="AD36" s="13"/>
    </row>
    <row r="37" spans="1:23" s="2" customFormat="1" ht="15" customHeight="1">
      <c r="A37" s="25" t="s">
        <v>38</v>
      </c>
      <c r="N37" s="26"/>
      <c r="O37" s="26"/>
      <c r="P37" s="26"/>
      <c r="Q37" s="26"/>
      <c r="R37" s="26"/>
      <c r="S37" s="26"/>
      <c r="T37" s="26"/>
      <c r="U37" s="26"/>
      <c r="V37" s="1"/>
      <c r="W37" s="1"/>
    </row>
    <row r="38" spans="1:29" s="2" customFormat="1" ht="15" customHeight="1">
      <c r="A38" s="25" t="s">
        <v>39</v>
      </c>
      <c r="N38" s="26"/>
      <c r="O38" s="26"/>
      <c r="P38" s="26"/>
      <c r="Q38" s="26"/>
      <c r="R38" s="26"/>
      <c r="S38" s="26"/>
      <c r="T38" s="26"/>
      <c r="U38" s="26"/>
      <c r="V38" s="1"/>
      <c r="W38" s="1"/>
      <c r="AC38" s="2" t="s">
        <v>5</v>
      </c>
    </row>
    <row r="39" spans="1:23" s="2" customFormat="1" ht="15" customHeight="1">
      <c r="A39" s="25" t="s">
        <v>31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6"/>
      <c r="Q39" s="26"/>
      <c r="R39" s="26"/>
      <c r="S39" s="26"/>
      <c r="T39" s="26"/>
      <c r="U39" s="26"/>
      <c r="V39" s="1"/>
      <c r="W39" s="1"/>
    </row>
    <row r="40" ht="15" customHeight="1">
      <c r="A40" s="28" t="s">
        <v>40</v>
      </c>
    </row>
    <row r="41" ht="15" customHeight="1"/>
    <row r="42" ht="15" customHeight="1"/>
    <row r="43" ht="15" customHeight="1"/>
    <row r="44" spans="1:29" ht="15" customHeight="1">
      <c r="A44" s="44" t="s">
        <v>35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15" customHeight="1">
      <c r="A45" s="45" t="s">
        <v>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5" t="s">
        <v>1</v>
      </c>
      <c r="B47" s="6">
        <v>1980</v>
      </c>
      <c r="C47" s="6">
        <v>1981</v>
      </c>
      <c r="D47" s="6">
        <v>1982</v>
      </c>
      <c r="E47" s="6">
        <v>1983</v>
      </c>
      <c r="F47" s="6">
        <v>1984</v>
      </c>
      <c r="G47" s="6">
        <v>1985</v>
      </c>
      <c r="H47" s="6">
        <v>1986</v>
      </c>
      <c r="I47" s="6">
        <v>1987</v>
      </c>
      <c r="J47" s="6">
        <v>1988</v>
      </c>
      <c r="K47" s="6">
        <v>1989</v>
      </c>
      <c r="L47" s="6">
        <v>1990</v>
      </c>
      <c r="M47" s="6">
        <v>1991</v>
      </c>
      <c r="N47" s="6">
        <v>1992</v>
      </c>
      <c r="O47" s="6">
        <v>1993</v>
      </c>
      <c r="P47" s="6">
        <v>1994</v>
      </c>
      <c r="Q47" s="6">
        <v>1995</v>
      </c>
      <c r="R47" s="6">
        <v>1996</v>
      </c>
      <c r="S47" s="6">
        <v>1997</v>
      </c>
      <c r="T47" s="7">
        <v>1998</v>
      </c>
      <c r="U47" s="6">
        <v>1999</v>
      </c>
      <c r="V47" s="7">
        <v>2000</v>
      </c>
      <c r="W47" s="6">
        <v>2001</v>
      </c>
      <c r="X47" s="7">
        <v>2002</v>
      </c>
      <c r="Y47" s="7">
        <v>2003</v>
      </c>
      <c r="Z47" s="7">
        <v>2004</v>
      </c>
      <c r="AA47" s="7">
        <v>2005</v>
      </c>
      <c r="AB47" s="6">
        <v>2006</v>
      </c>
      <c r="AC47" s="6">
        <v>2007</v>
      </c>
    </row>
    <row r="48" spans="1:23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9" s="30" customFormat="1" ht="15" customHeight="1">
      <c r="A49" s="9" t="s">
        <v>20</v>
      </c>
      <c r="B49" s="29">
        <f>SUM(B50:B60)</f>
        <v>99.99999999999999</v>
      </c>
      <c r="C49" s="29">
        <f aca="true" t="shared" si="7" ref="C49:AC49">SUM(C50:C60)</f>
        <v>100</v>
      </c>
      <c r="D49" s="29">
        <f t="shared" si="7"/>
        <v>100.00000000000001</v>
      </c>
      <c r="E49" s="29">
        <f t="shared" si="7"/>
        <v>100</v>
      </c>
      <c r="F49" s="29">
        <f t="shared" si="7"/>
        <v>100</v>
      </c>
      <c r="G49" s="29">
        <f t="shared" si="7"/>
        <v>100</v>
      </c>
      <c r="H49" s="29">
        <f t="shared" si="7"/>
        <v>100.00000000000001</v>
      </c>
      <c r="I49" s="29">
        <f t="shared" si="7"/>
        <v>100</v>
      </c>
      <c r="J49" s="29">
        <f t="shared" si="7"/>
        <v>99.99999999999999</v>
      </c>
      <c r="K49" s="29">
        <f t="shared" si="7"/>
        <v>99.99999999999999</v>
      </c>
      <c r="L49" s="29">
        <f t="shared" si="7"/>
        <v>100</v>
      </c>
      <c r="M49" s="29">
        <f t="shared" si="7"/>
        <v>100</v>
      </c>
      <c r="N49" s="29">
        <f t="shared" si="7"/>
        <v>100.00000000000001</v>
      </c>
      <c r="O49" s="29">
        <f t="shared" si="7"/>
        <v>99.99999999999997</v>
      </c>
      <c r="P49" s="29">
        <f t="shared" si="7"/>
        <v>100.00000000000003</v>
      </c>
      <c r="Q49" s="29">
        <f t="shared" si="7"/>
        <v>100</v>
      </c>
      <c r="R49" s="29">
        <f t="shared" si="7"/>
        <v>99.95873200418738</v>
      </c>
      <c r="S49" s="29">
        <f t="shared" si="7"/>
        <v>100</v>
      </c>
      <c r="T49" s="29">
        <f t="shared" si="7"/>
        <v>100</v>
      </c>
      <c r="U49" s="29">
        <f t="shared" si="7"/>
        <v>100.00000000000001</v>
      </c>
      <c r="V49" s="29">
        <f t="shared" si="7"/>
        <v>100</v>
      </c>
      <c r="W49" s="29">
        <f t="shared" si="7"/>
        <v>100</v>
      </c>
      <c r="X49" s="29">
        <f t="shared" si="7"/>
        <v>100</v>
      </c>
      <c r="Y49" s="29">
        <f t="shared" si="7"/>
        <v>100</v>
      </c>
      <c r="Z49" s="29">
        <f t="shared" si="7"/>
        <v>99.99999999999999</v>
      </c>
      <c r="AA49" s="29">
        <f t="shared" si="7"/>
        <v>100</v>
      </c>
      <c r="AB49" s="29">
        <f t="shared" si="7"/>
        <v>99.99601156413283</v>
      </c>
      <c r="AC49" s="29">
        <f t="shared" si="7"/>
        <v>100.00000000000001</v>
      </c>
    </row>
    <row r="50" spans="1:29" ht="15" customHeight="1">
      <c r="A50" s="17" t="s">
        <v>6</v>
      </c>
      <c r="B50" s="31">
        <f aca="true" t="shared" si="8" ref="B50:AC50">(B8/B$7)*100</f>
        <v>13.219094247246021</v>
      </c>
      <c r="C50" s="31">
        <f t="shared" si="8"/>
        <v>10.338743824982357</v>
      </c>
      <c r="D50" s="31">
        <f t="shared" si="8"/>
        <v>8.875739644970414</v>
      </c>
      <c r="E50" s="31">
        <f t="shared" si="8"/>
        <v>5.405405405405405</v>
      </c>
      <c r="F50" s="31">
        <f t="shared" si="8"/>
        <v>2.3961721057156744</v>
      </c>
      <c r="G50" s="31">
        <f t="shared" si="8"/>
        <v>1.3757039420756234</v>
      </c>
      <c r="H50" s="31">
        <f t="shared" si="8"/>
        <v>2.519228625571285</v>
      </c>
      <c r="I50" s="31">
        <f t="shared" si="8"/>
        <v>1.8103061471024746</v>
      </c>
      <c r="J50" s="31">
        <f t="shared" si="8"/>
        <v>1.4014023598198697</v>
      </c>
      <c r="K50" s="31">
        <f t="shared" si="8"/>
        <v>1.9975106455184115</v>
      </c>
      <c r="L50" s="31">
        <f t="shared" si="8"/>
        <v>1.9768061480096972</v>
      </c>
      <c r="M50" s="31">
        <f t="shared" si="8"/>
        <v>1.903789006477621</v>
      </c>
      <c r="N50" s="31">
        <f t="shared" si="8"/>
        <v>1.946352702956183</v>
      </c>
      <c r="O50" s="31">
        <f t="shared" si="8"/>
        <v>1.6398464544967188</v>
      </c>
      <c r="P50" s="31">
        <f t="shared" si="8"/>
        <v>0.7187354369168274</v>
      </c>
      <c r="Q50" s="31">
        <f t="shared" si="8"/>
        <v>0.6604837190911836</v>
      </c>
      <c r="R50" s="31">
        <f t="shared" si="8"/>
        <v>0.6863053019032073</v>
      </c>
      <c r="S50" s="31">
        <f t="shared" si="8"/>
        <v>0.6161525968638847</v>
      </c>
      <c r="T50" s="31">
        <f t="shared" si="8"/>
        <v>0.48758090694562045</v>
      </c>
      <c r="U50" s="31">
        <f t="shared" si="8"/>
        <v>0.6466567019124436</v>
      </c>
      <c r="V50" s="31">
        <f t="shared" si="8"/>
        <v>0.49915078678004904</v>
      </c>
      <c r="W50" s="31">
        <f t="shared" si="8"/>
        <v>0.5480185259190017</v>
      </c>
      <c r="X50" s="31">
        <f t="shared" si="8"/>
        <v>0.578880436277149</v>
      </c>
      <c r="Y50" s="31">
        <f t="shared" si="8"/>
        <v>1.3646207915694901</v>
      </c>
      <c r="Z50" s="31">
        <f t="shared" si="8"/>
        <v>1.3652781855342602</v>
      </c>
      <c r="AA50" s="31">
        <f t="shared" si="8"/>
        <v>1.4641408606741477</v>
      </c>
      <c r="AB50" s="31">
        <f t="shared" si="8"/>
        <v>1.76369367080993</v>
      </c>
      <c r="AC50" s="31">
        <f t="shared" si="8"/>
        <v>1.7017587118474824</v>
      </c>
    </row>
    <row r="51" spans="1:29" ht="15" customHeight="1">
      <c r="A51" s="17" t="s">
        <v>7</v>
      </c>
      <c r="B51" s="31">
        <f aca="true" t="shared" si="9" ref="B51:AC51">(B9/B$7)*100</f>
        <v>5.844553243574051</v>
      </c>
      <c r="C51" s="31">
        <f t="shared" si="9"/>
        <v>2.3817925194071985</v>
      </c>
      <c r="D51" s="31">
        <f t="shared" si="9"/>
        <v>5.985434683659536</v>
      </c>
      <c r="E51" s="31">
        <f t="shared" si="9"/>
        <v>1.7112907299823188</v>
      </c>
      <c r="F51" s="31">
        <f t="shared" si="9"/>
        <v>2.627939142461964</v>
      </c>
      <c r="G51" s="31">
        <f t="shared" si="9"/>
        <v>1.93349423437919</v>
      </c>
      <c r="H51" s="31">
        <f t="shared" si="9"/>
        <v>4.5517036376472335</v>
      </c>
      <c r="I51" s="31">
        <f t="shared" si="9"/>
        <v>2.460049011148311</v>
      </c>
      <c r="J51" s="31">
        <f t="shared" si="9"/>
        <v>2.2883295194508007</v>
      </c>
      <c r="K51" s="31">
        <f t="shared" si="9"/>
        <v>3.0379182592549165</v>
      </c>
      <c r="L51" s="31">
        <f t="shared" si="9"/>
        <v>3.5498110764121806</v>
      </c>
      <c r="M51" s="31">
        <f t="shared" si="9"/>
        <v>3.976021774463053</v>
      </c>
      <c r="N51" s="31">
        <f t="shared" si="9"/>
        <v>4.869356399715915</v>
      </c>
      <c r="O51" s="31">
        <f t="shared" si="9"/>
        <v>4.069928642910712</v>
      </c>
      <c r="P51" s="31">
        <f t="shared" si="9"/>
        <v>2.0685802764691203</v>
      </c>
      <c r="Q51" s="31">
        <f t="shared" si="9"/>
        <v>1.7924862266791142</v>
      </c>
      <c r="R51" s="31">
        <f t="shared" si="9"/>
        <v>1.662132812201577</v>
      </c>
      <c r="S51" s="31">
        <f t="shared" si="9"/>
        <v>1.405331085706134</v>
      </c>
      <c r="T51" s="31">
        <f t="shared" si="9"/>
        <v>1.1636522641673512</v>
      </c>
      <c r="U51" s="31">
        <f t="shared" si="9"/>
        <v>1.7235763624623768</v>
      </c>
      <c r="V51" s="31">
        <f t="shared" si="9"/>
        <v>1.3263399371504125</v>
      </c>
      <c r="W51" s="31">
        <f t="shared" si="9"/>
        <v>1.5624459126115426</v>
      </c>
      <c r="X51" s="31">
        <f t="shared" si="9"/>
        <v>1.616272442445613</v>
      </c>
      <c r="Y51" s="31">
        <f t="shared" si="9"/>
        <v>2.049023863082269</v>
      </c>
      <c r="Z51" s="31">
        <f t="shared" si="9"/>
        <v>1.638467936650664</v>
      </c>
      <c r="AA51" s="31">
        <f t="shared" si="9"/>
        <v>1.6449465535780834</v>
      </c>
      <c r="AB51" s="31">
        <f t="shared" si="9"/>
        <v>2.088172525728705</v>
      </c>
      <c r="AC51" s="31">
        <f t="shared" si="9"/>
        <v>2.5792707839531275</v>
      </c>
    </row>
    <row r="52" spans="1:29" ht="15" customHeight="1">
      <c r="A52" s="17" t="s">
        <v>8</v>
      </c>
      <c r="B52" s="31">
        <f aca="true" t="shared" si="10" ref="B52:AC52">(B10/B$7)*100</f>
        <v>0.4895960832313341</v>
      </c>
      <c r="C52" s="31">
        <f t="shared" si="10"/>
        <v>1.3937896965419903</v>
      </c>
      <c r="D52" s="31">
        <f t="shared" si="10"/>
        <v>1.297223486572599</v>
      </c>
      <c r="E52" s="31">
        <f t="shared" si="10"/>
        <v>4.4645112402121745</v>
      </c>
      <c r="F52" s="31">
        <f t="shared" si="10"/>
        <v>8.444544129191431</v>
      </c>
      <c r="G52" s="31">
        <f t="shared" si="10"/>
        <v>3.2555644945025475</v>
      </c>
      <c r="H52" s="31">
        <f t="shared" si="10"/>
        <v>4.020361906885149</v>
      </c>
      <c r="I52" s="31">
        <f t="shared" si="10"/>
        <v>2.611914541124495</v>
      </c>
      <c r="J52" s="31">
        <f t="shared" si="10"/>
        <v>3.432175125826208</v>
      </c>
      <c r="K52" s="31">
        <f t="shared" si="10"/>
        <v>1.512893417290647</v>
      </c>
      <c r="L52" s="31">
        <f t="shared" si="10"/>
        <v>4.179048871160293</v>
      </c>
      <c r="M52" s="31">
        <f t="shared" si="10"/>
        <v>2.753230433166636</v>
      </c>
      <c r="N52" s="31">
        <f t="shared" si="10"/>
        <v>1.1019596810186632</v>
      </c>
      <c r="O52" s="31">
        <f t="shared" si="10"/>
        <v>1.3716000411348743</v>
      </c>
      <c r="P52" s="31">
        <f t="shared" si="10"/>
        <v>1.0085729928381648</v>
      </c>
      <c r="Q52" s="31">
        <f t="shared" si="10"/>
        <v>2.449799840469286</v>
      </c>
      <c r="R52" s="31">
        <f t="shared" si="10"/>
        <v>2.375886842086935</v>
      </c>
      <c r="S52" s="31">
        <f t="shared" si="10"/>
        <v>1.5336858287465533</v>
      </c>
      <c r="T52" s="31">
        <f t="shared" si="10"/>
        <v>1.6168051934638235</v>
      </c>
      <c r="U52" s="31">
        <f t="shared" si="10"/>
        <v>1.359719531416903</v>
      </c>
      <c r="V52" s="31">
        <f t="shared" si="10"/>
        <v>1.232003493368506</v>
      </c>
      <c r="W52" s="31">
        <f t="shared" si="10"/>
        <v>1.1269780695349672</v>
      </c>
      <c r="X52" s="31">
        <f t="shared" si="10"/>
        <v>0.39260607952476007</v>
      </c>
      <c r="Y52" s="31">
        <f t="shared" si="10"/>
        <v>0.22531895755553058</v>
      </c>
      <c r="Z52" s="31">
        <f t="shared" si="10"/>
        <v>0.28512428294916825</v>
      </c>
      <c r="AA52" s="31">
        <f t="shared" si="10"/>
        <v>0.20299864468628653</v>
      </c>
      <c r="AB52" s="31">
        <f t="shared" si="10"/>
        <v>0.4268508000832397</v>
      </c>
      <c r="AC52" s="31">
        <f t="shared" si="10"/>
        <v>0.7237982783477448</v>
      </c>
    </row>
    <row r="53" spans="1:29" ht="15" customHeight="1">
      <c r="A53" s="17" t="s">
        <v>9</v>
      </c>
      <c r="B53" s="31">
        <f aca="true" t="shared" si="11" ref="B53:AC53">(B11/B$7)*100</f>
        <v>3.7025703794369647</v>
      </c>
      <c r="C53" s="31">
        <f t="shared" si="11"/>
        <v>4.181369089625971</v>
      </c>
      <c r="D53" s="31">
        <f t="shared" si="11"/>
        <v>10.207100591715976</v>
      </c>
      <c r="E53" s="31">
        <f t="shared" si="11"/>
        <v>11.341247789845921</v>
      </c>
      <c r="F53" s="31">
        <f t="shared" si="11"/>
        <v>1.9475907442712423</v>
      </c>
      <c r="G53" s="31">
        <f t="shared" si="11"/>
        <v>0.9519978546527219</v>
      </c>
      <c r="H53" s="31">
        <f t="shared" si="11"/>
        <v>10.424330249321889</v>
      </c>
      <c r="I53" s="31">
        <f t="shared" si="11"/>
        <v>6.7951195941048566</v>
      </c>
      <c r="J53" s="31">
        <f t="shared" si="11"/>
        <v>4.446763625454395</v>
      </c>
      <c r="K53" s="31">
        <f t="shared" si="11"/>
        <v>2.797209041933865</v>
      </c>
      <c r="L53" s="31">
        <f t="shared" si="11"/>
        <v>5.984189348094957</v>
      </c>
      <c r="M53" s="31">
        <f t="shared" si="11"/>
        <v>2.4867164262690284</v>
      </c>
      <c r="N53" s="31">
        <f t="shared" si="11"/>
        <v>2.874830888708537</v>
      </c>
      <c r="O53" s="31">
        <f t="shared" si="11"/>
        <v>12.4433882090924</v>
      </c>
      <c r="P53" s="31">
        <f t="shared" si="11"/>
        <v>53.71763347156197</v>
      </c>
      <c r="Q53" s="31">
        <f t="shared" si="11"/>
        <v>2.726024494587142</v>
      </c>
      <c r="R53" s="31">
        <f t="shared" si="11"/>
        <v>2.9553913967562324</v>
      </c>
      <c r="S53" s="31">
        <f t="shared" si="11"/>
        <v>3.168014155426292</v>
      </c>
      <c r="T53" s="31">
        <f t="shared" si="11"/>
        <v>0.499658271340293</v>
      </c>
      <c r="U53" s="31">
        <f t="shared" si="11"/>
        <v>0.6983553327682266</v>
      </c>
      <c r="V53" s="31">
        <f t="shared" si="11"/>
        <v>0.7655438824130603</v>
      </c>
      <c r="W53" s="31">
        <f t="shared" si="11"/>
        <v>1.098652197809501</v>
      </c>
      <c r="X53" s="31">
        <f t="shared" si="11"/>
        <v>0.8891548474250196</v>
      </c>
      <c r="Y53" s="31">
        <f t="shared" si="11"/>
        <v>1.2396498273891</v>
      </c>
      <c r="Z53" s="31">
        <f t="shared" si="11"/>
        <v>1.2288314269200336</v>
      </c>
      <c r="AA53" s="31">
        <f t="shared" si="11"/>
        <v>0.9255194024887774</v>
      </c>
      <c r="AB53" s="31">
        <f t="shared" si="11"/>
        <v>0.8013642345989986</v>
      </c>
      <c r="AC53" s="31">
        <f t="shared" si="11"/>
        <v>0.7303829567313824</v>
      </c>
    </row>
    <row r="54" spans="1:29" ht="15" customHeight="1">
      <c r="A54" s="17" t="s">
        <v>10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>
        <f>(Q12/Q$7)*100</f>
        <v>0.09920691479507429</v>
      </c>
      <c r="R54" s="31"/>
      <c r="S54" s="31"/>
      <c r="T54" s="31"/>
      <c r="U54" s="31"/>
      <c r="V54" s="31"/>
      <c r="W54" s="31"/>
      <c r="X54" s="31"/>
      <c r="Y54" s="31"/>
      <c r="Z54" s="31"/>
      <c r="AA54" s="31">
        <f>(AA12/AA$7)*100</f>
        <v>0.01275759323277303</v>
      </c>
      <c r="AB54" s="31">
        <f>(AB12/AB$7)*100</f>
        <v>0.005508657634900588</v>
      </c>
      <c r="AC54" s="31">
        <f>(AC12/AC$7)*100</f>
        <v>0.0006577593982496592</v>
      </c>
    </row>
    <row r="55" spans="1:29" ht="15" customHeight="1">
      <c r="A55" s="17" t="s">
        <v>17</v>
      </c>
      <c r="B55" s="31">
        <f aca="true" t="shared" si="12" ref="B55:AB57">(B13/B$7)*100</f>
        <v>54.34516523867809</v>
      </c>
      <c r="C55" s="31">
        <f t="shared" si="12"/>
        <v>41.19618913196895</v>
      </c>
      <c r="D55" s="31">
        <f t="shared" si="12"/>
        <v>44.10559854346837</v>
      </c>
      <c r="E55" s="31">
        <f t="shared" si="12"/>
        <v>55.07072493053802</v>
      </c>
      <c r="F55" s="31">
        <f t="shared" si="12"/>
        <v>65.64988224739263</v>
      </c>
      <c r="G55" s="31">
        <f t="shared" si="12"/>
        <v>68.89782783588093</v>
      </c>
      <c r="H55" s="31">
        <f t="shared" si="12"/>
        <v>73.9902649277301</v>
      </c>
      <c r="I55" s="31">
        <f t="shared" si="12"/>
        <v>81.32571704690574</v>
      </c>
      <c r="J55" s="31">
        <f t="shared" si="12"/>
        <v>80.17706627857619</v>
      </c>
      <c r="K55" s="31">
        <f t="shared" si="12"/>
        <v>73.5825126006477</v>
      </c>
      <c r="L55" s="31">
        <f t="shared" si="12"/>
        <v>73.8677257254012</v>
      </c>
      <c r="M55" s="31">
        <f t="shared" si="12"/>
        <v>78.52023260339416</v>
      </c>
      <c r="N55" s="31">
        <f t="shared" si="12"/>
        <v>77.91956832747246</v>
      </c>
      <c r="O55" s="31">
        <f t="shared" si="12"/>
        <v>78.6312378464685</v>
      </c>
      <c r="P55" s="31">
        <f t="shared" si="12"/>
        <v>41.292956872957625</v>
      </c>
      <c r="Q55" s="31">
        <f t="shared" si="12"/>
        <v>38.173258418084785</v>
      </c>
      <c r="R55" s="31">
        <f t="shared" si="12"/>
        <v>42.534645143811005</v>
      </c>
      <c r="S55" s="31">
        <f t="shared" si="12"/>
        <v>39.70730678339986</v>
      </c>
      <c r="T55" s="31">
        <f t="shared" si="12"/>
        <v>34.82348575141142</v>
      </c>
      <c r="U55" s="31">
        <f t="shared" si="12"/>
        <v>35.276640312936294</v>
      </c>
      <c r="V55" s="31">
        <f t="shared" si="12"/>
        <v>34.57763944331539</v>
      </c>
      <c r="W55" s="31">
        <f t="shared" si="12"/>
        <v>32.84748263828177</v>
      </c>
      <c r="X55" s="31">
        <f t="shared" si="12"/>
        <v>30.296692546547693</v>
      </c>
      <c r="Y55" s="31">
        <f t="shared" si="12"/>
        <v>30.215615058546742</v>
      </c>
      <c r="Z55" s="31">
        <f t="shared" si="12"/>
        <v>30.489954331361808</v>
      </c>
      <c r="AA55" s="31">
        <f t="shared" si="12"/>
        <v>29.930135502703827</v>
      </c>
      <c r="AB55" s="31">
        <f t="shared" si="12"/>
        <v>31.448827048691747</v>
      </c>
      <c r="AC55" s="31">
        <f>(AC13/AC$7)*100</f>
        <v>26.282523061946407</v>
      </c>
    </row>
    <row r="56" spans="1:29" ht="15" customHeight="1">
      <c r="A56" s="17" t="s">
        <v>11</v>
      </c>
      <c r="B56" s="31"/>
      <c r="C56" s="31">
        <f>(C14/C$7)*100</f>
        <v>28.26393789696542</v>
      </c>
      <c r="D56" s="31"/>
      <c r="E56" s="31">
        <f>(E14/E$7)*100</f>
        <v>13.911341247789846</v>
      </c>
      <c r="F56" s="31">
        <f>(F14/F$7)*100</f>
        <v>10.934170685208029</v>
      </c>
      <c r="G56" s="31">
        <f>(G14/G$7)*100</f>
        <v>17.621346205417</v>
      </c>
      <c r="H56" s="31"/>
      <c r="I56" s="31"/>
      <c r="J56" s="31">
        <f t="shared" si="12"/>
        <v>3.5100485432245336</v>
      </c>
      <c r="K56" s="31">
        <f t="shared" si="12"/>
        <v>12.113428794041756</v>
      </c>
      <c r="L56" s="31"/>
      <c r="M56" s="31">
        <f t="shared" si="12"/>
        <v>6.601114371447315</v>
      </c>
      <c r="N56" s="31">
        <f t="shared" si="12"/>
        <v>7.5226701002228875</v>
      </c>
      <c r="O56" s="31">
        <f t="shared" si="12"/>
        <v>0.3179416585391466</v>
      </c>
      <c r="P56" s="31">
        <f t="shared" si="12"/>
        <v>0.06322415285875906</v>
      </c>
      <c r="Q56" s="31">
        <f t="shared" si="12"/>
        <v>0.07563439656147179</v>
      </c>
      <c r="R56" s="31"/>
      <c r="S56" s="31"/>
      <c r="T56" s="31"/>
      <c r="U56" s="31"/>
      <c r="V56" s="31"/>
      <c r="W56" s="31">
        <f t="shared" si="12"/>
        <v>0.5316499246393532</v>
      </c>
      <c r="X56" s="31">
        <f t="shared" si="12"/>
        <v>5.4004359793118395</v>
      </c>
      <c r="Y56" s="31">
        <f t="shared" si="12"/>
        <v>6.634477771320555</v>
      </c>
      <c r="Z56" s="31">
        <f t="shared" si="12"/>
        <v>1.5620794017347455</v>
      </c>
      <c r="AA56" s="31">
        <f t="shared" si="12"/>
        <v>5.4727108868749825</v>
      </c>
      <c r="AB56" s="31">
        <f t="shared" si="12"/>
        <v>1.0684306134876407</v>
      </c>
      <c r="AC56" s="31">
        <f>(AC14/AC$7)*100</f>
        <v>0</v>
      </c>
    </row>
    <row r="57" spans="1:29" ht="15" customHeight="1">
      <c r="A57" s="17" t="s">
        <v>12</v>
      </c>
      <c r="B57" s="31">
        <f>(B15/B$7)*100</f>
        <v>17.900856793145657</v>
      </c>
      <c r="C57" s="31"/>
      <c r="D57" s="31">
        <f>(D15/D$7)*100</f>
        <v>28.982703686845703</v>
      </c>
      <c r="E57" s="31"/>
      <c r="F57" s="31"/>
      <c r="G57" s="31"/>
      <c r="H57" s="31"/>
      <c r="I57" s="31"/>
      <c r="J57" s="31"/>
      <c r="K57" s="31">
        <f t="shared" si="12"/>
        <v>4.958527241312697</v>
      </c>
      <c r="L57" s="31">
        <f t="shared" si="12"/>
        <v>10.442418830921673</v>
      </c>
      <c r="M57" s="31">
        <f t="shared" si="12"/>
        <v>3.758895384782189</v>
      </c>
      <c r="N57" s="31">
        <f t="shared" si="12"/>
        <v>3.765261899905366</v>
      </c>
      <c r="O57" s="31">
        <f t="shared" si="12"/>
        <v>1.5260571473576356</v>
      </c>
      <c r="P57" s="31">
        <f t="shared" si="12"/>
        <v>1.1302967963975563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>
        <f>(AB15/AB$7)*100</f>
        <v>0</v>
      </c>
      <c r="AC57" s="31">
        <f>(AC15/AC$7)*100</f>
        <v>0</v>
      </c>
    </row>
    <row r="58" spans="1:29" ht="15" customHeight="1">
      <c r="A58" s="17" t="s">
        <v>13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>
        <f>(Q16/Q$7)*100</f>
        <v>54.023105989731945</v>
      </c>
      <c r="R58" s="31">
        <f aca="true" t="shared" si="13" ref="R58:AB58">(R16/R$7)*100</f>
        <v>49.74437050742843</v>
      </c>
      <c r="S58" s="31">
        <f t="shared" si="13"/>
        <v>53.56950954985727</v>
      </c>
      <c r="T58" s="31">
        <f t="shared" si="13"/>
        <v>61.4088176126715</v>
      </c>
      <c r="U58" s="31">
        <f t="shared" si="13"/>
        <v>60.29505175850377</v>
      </c>
      <c r="V58" s="31">
        <f t="shared" si="13"/>
        <v>61.59932245697257</v>
      </c>
      <c r="W58" s="31">
        <f t="shared" si="13"/>
        <v>62.28477273120387</v>
      </c>
      <c r="X58" s="31">
        <f t="shared" si="13"/>
        <v>60.82595766846792</v>
      </c>
      <c r="Y58" s="31">
        <f t="shared" si="13"/>
        <v>58.271293730536314</v>
      </c>
      <c r="Z58" s="31">
        <f t="shared" si="13"/>
        <v>63.43026443484931</v>
      </c>
      <c r="AA58" s="31">
        <f t="shared" si="13"/>
        <v>60.33315888303634</v>
      </c>
      <c r="AB58" s="31">
        <f t="shared" si="13"/>
        <v>58.706242868945615</v>
      </c>
      <c r="AC58" s="31">
        <f>(AC16/AC$7)*100</f>
        <v>56.125945971228866</v>
      </c>
    </row>
    <row r="59" spans="1:29" ht="15" customHeight="1">
      <c r="A59" s="17" t="s">
        <v>14</v>
      </c>
      <c r="B59" s="31">
        <f>(B17/B$7)*100</f>
        <v>3.0599755201958385</v>
      </c>
      <c r="C59" s="31">
        <f>(C17/C$7)*100</f>
        <v>10.726887791107975</v>
      </c>
      <c r="D59" s="31"/>
      <c r="E59" s="31">
        <f>(E17/E$7)*100</f>
        <v>5.4243495832280875</v>
      </c>
      <c r="F59" s="31"/>
      <c r="G59" s="31">
        <f>(G17/G$7)*100</f>
        <v>5.9640654330919824</v>
      </c>
      <c r="H59" s="31">
        <f>(H17/H$7)*100</f>
        <v>4.49411065284435</v>
      </c>
      <c r="I59" s="31">
        <f>(I17/I$7)*100</f>
        <v>4.996893659614123</v>
      </c>
      <c r="J59" s="31">
        <f>(J17/J$7)*100</f>
        <v>4.744214547647999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>
        <f>(AA17/AA$7)*100</f>
        <v>0.013631672724781153</v>
      </c>
      <c r="AB59" s="31"/>
      <c r="AC59" s="31">
        <f>(AC17/AC$7)*100</f>
        <v>11.85566247654675</v>
      </c>
    </row>
    <row r="60" spans="1:30" ht="15" customHeight="1">
      <c r="A60" s="17" t="s">
        <v>15</v>
      </c>
      <c r="B60" s="31">
        <f>(B18/B$7)*100</f>
        <v>1.438188494492044</v>
      </c>
      <c r="C60" s="31">
        <f>(C18/C$7)*100</f>
        <v>1.5172900494001413</v>
      </c>
      <c r="D60" s="31">
        <f>(D18/D$7)*100</f>
        <v>0.5461993627674101</v>
      </c>
      <c r="E60" s="31">
        <f>(E18/E$7)*100</f>
        <v>2.671129072998232</v>
      </c>
      <c r="F60" s="31">
        <f>(F18/F$7)*100</f>
        <v>7.999700945759038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>
        <f>(AB18/AB$7)*100</f>
        <v>3.686921144152054</v>
      </c>
      <c r="AC60" s="31"/>
      <c r="AD60" s="1" t="s">
        <v>5</v>
      </c>
    </row>
    <row r="61" spans="1:28" ht="15" customHeight="1">
      <c r="A61" s="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1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1"/>
    </row>
    <row r="62" spans="1:29" s="30" customFormat="1" ht="15" customHeight="1">
      <c r="A62" s="9" t="s">
        <v>21</v>
      </c>
      <c r="B62" s="29">
        <f>SUM(B63:B75)</f>
        <v>100</v>
      </c>
      <c r="C62" s="29">
        <f aca="true" t="shared" si="14" ref="C62:S62">SUM(C63:C75)</f>
        <v>100</v>
      </c>
      <c r="D62" s="29">
        <f t="shared" si="14"/>
        <v>100</v>
      </c>
      <c r="E62" s="29">
        <f t="shared" si="14"/>
        <v>100</v>
      </c>
      <c r="F62" s="29">
        <f t="shared" si="14"/>
        <v>99.99999999999999</v>
      </c>
      <c r="G62" s="29">
        <f t="shared" si="14"/>
        <v>100</v>
      </c>
      <c r="H62" s="29">
        <f t="shared" si="14"/>
        <v>100.00000000000001</v>
      </c>
      <c r="I62" s="29">
        <f t="shared" si="14"/>
        <v>100</v>
      </c>
      <c r="J62" s="29">
        <f t="shared" si="14"/>
        <v>100</v>
      </c>
      <c r="K62" s="29">
        <f t="shared" si="14"/>
        <v>100.00000000000001</v>
      </c>
      <c r="L62" s="29">
        <f t="shared" si="14"/>
        <v>100</v>
      </c>
      <c r="M62" s="29">
        <f t="shared" si="14"/>
        <v>100</v>
      </c>
      <c r="N62" s="29">
        <f t="shared" si="14"/>
        <v>100.00000000000001</v>
      </c>
      <c r="O62" s="29">
        <f t="shared" si="14"/>
        <v>100</v>
      </c>
      <c r="P62" s="29">
        <f t="shared" si="14"/>
        <v>100</v>
      </c>
      <c r="Q62" s="29">
        <f t="shared" si="14"/>
        <v>99.99999999999999</v>
      </c>
      <c r="R62" s="29">
        <f t="shared" si="14"/>
        <v>100.00000000000001</v>
      </c>
      <c r="S62" s="29">
        <f t="shared" si="14"/>
        <v>100</v>
      </c>
      <c r="T62" s="29">
        <f>SUM(T63:T77)</f>
        <v>99.99999999999997</v>
      </c>
      <c r="U62" s="29">
        <f>SUM(U63:U77)</f>
        <v>99.99999999999999</v>
      </c>
      <c r="V62" s="29">
        <f>SUM(V63:V77)</f>
        <v>99.99999999999999</v>
      </c>
      <c r="W62" s="29">
        <f>SUM(W63:W77)</f>
        <v>100</v>
      </c>
      <c r="X62" s="29">
        <f>X63+X67+X70+X73+X74+X75+X76</f>
        <v>100.00000000000001</v>
      </c>
      <c r="Y62" s="29">
        <f>Y63+Y67+Y70+Y73+Y74+Y75+Y76</f>
        <v>99.99999999999996</v>
      </c>
      <c r="Z62" s="29">
        <f>Z63+Z67+Z70+Z73+Z74+Z75+Z76</f>
        <v>100</v>
      </c>
      <c r="AA62" s="29">
        <f>AA63+AA67+AA70+AA73+AA74+AA75+AA76</f>
        <v>99.99999999999999</v>
      </c>
      <c r="AB62" s="29">
        <f>AB63+AB67+AB70+AB73+AB74+AB75+AB76</f>
        <v>100.00000000000001</v>
      </c>
      <c r="AC62" s="29">
        <f>AC63+AC67+AC70+AC73+AC74+AC75+AC76</f>
        <v>100.00000000000001</v>
      </c>
    </row>
    <row r="63" spans="1:29" ht="15" customHeight="1">
      <c r="A63" s="17" t="s">
        <v>32</v>
      </c>
      <c r="B63" s="31">
        <f>(B21/B$20)*100</f>
        <v>35.67931456548348</v>
      </c>
      <c r="C63" s="31">
        <f aca="true" t="shared" si="15" ref="C63:W63">(C21/C$20)*100</f>
        <v>36.53846153846153</v>
      </c>
      <c r="D63" s="31">
        <f t="shared" si="15"/>
        <v>54.33545744196632</v>
      </c>
      <c r="E63" s="31">
        <f t="shared" si="15"/>
        <v>54.635008840616315</v>
      </c>
      <c r="F63" s="31">
        <f t="shared" si="15"/>
        <v>57.579155919404876</v>
      </c>
      <c r="G63" s="31">
        <f t="shared" si="15"/>
        <v>77.56503083936713</v>
      </c>
      <c r="H63" s="31">
        <f t="shared" si="15"/>
        <v>69.93831977111434</v>
      </c>
      <c r="I63" s="31">
        <f t="shared" si="15"/>
        <v>51.88278742277292</v>
      </c>
      <c r="J63" s="31">
        <f t="shared" si="15"/>
        <v>39.637250302397796</v>
      </c>
      <c r="K63" s="31">
        <f t="shared" si="15"/>
        <v>44.704011686257054</v>
      </c>
      <c r="L63" s="31">
        <f t="shared" si="15"/>
        <v>41.9441739282139</v>
      </c>
      <c r="M63" s="31">
        <f t="shared" si="15"/>
        <v>42.68335495299374</v>
      </c>
      <c r="N63" s="31">
        <f t="shared" si="15"/>
        <v>41.75903245768842</v>
      </c>
      <c r="O63" s="31">
        <f t="shared" si="15"/>
        <v>41.86072992987582</v>
      </c>
      <c r="P63" s="31">
        <f t="shared" si="15"/>
        <v>68.87375480292013</v>
      </c>
      <c r="Q63" s="31">
        <f t="shared" si="15"/>
        <v>68.29375247495952</v>
      </c>
      <c r="R63" s="31">
        <f t="shared" si="15"/>
        <v>70.34337703809169</v>
      </c>
      <c r="S63" s="31">
        <f t="shared" si="15"/>
        <v>68.8886178355346</v>
      </c>
      <c r="T63" s="31">
        <f t="shared" si="15"/>
        <v>63.00260748740553</v>
      </c>
      <c r="U63" s="31">
        <f t="shared" si="15"/>
        <v>61.956774150781456</v>
      </c>
      <c r="V63" s="31">
        <f t="shared" si="15"/>
        <v>57.869268938089455</v>
      </c>
      <c r="W63" s="31">
        <f t="shared" si="15"/>
        <v>56.01656062788809</v>
      </c>
      <c r="X63" s="31">
        <f aca="true" t="shared" si="16" ref="X63:AC63">SUM(X64:X66)</f>
        <v>57.04221700368921</v>
      </c>
      <c r="Y63" s="31">
        <f t="shared" si="16"/>
        <v>54.35819865844175</v>
      </c>
      <c r="Z63" s="31">
        <f t="shared" si="16"/>
        <v>55.018090885539095</v>
      </c>
      <c r="AA63" s="31">
        <f t="shared" si="16"/>
        <v>52.554162184821394</v>
      </c>
      <c r="AB63" s="31">
        <f t="shared" si="16"/>
        <v>53.41292328237196</v>
      </c>
      <c r="AC63" s="31">
        <f t="shared" si="16"/>
        <v>49.983365826120824</v>
      </c>
    </row>
    <row r="64" spans="1:29" ht="15" customHeight="1">
      <c r="A64" s="18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>
        <f aca="true" t="shared" si="17" ref="X64:AB66">(X22/X$20)*100</f>
        <v>52.09145494198959</v>
      </c>
      <c r="Y64" s="31">
        <f t="shared" si="17"/>
        <v>49.72824851968915</v>
      </c>
      <c r="Z64" s="31">
        <f t="shared" si="17"/>
        <v>50.76014544741875</v>
      </c>
      <c r="AA64" s="31">
        <f t="shared" si="17"/>
        <v>48.87129802230897</v>
      </c>
      <c r="AB64" s="31">
        <f t="shared" si="17"/>
        <v>49.87530945626277</v>
      </c>
      <c r="AC64" s="31">
        <f>(AC22/AC$20)*100</f>
        <v>45.936864612663726</v>
      </c>
    </row>
    <row r="65" spans="1:29" ht="15" customHeight="1">
      <c r="A65" s="18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>
        <f t="shared" si="17"/>
        <v>2.326997750387131</v>
      </c>
      <c r="Y65" s="31">
        <f t="shared" si="17"/>
        <v>1.8758580177978226</v>
      </c>
      <c r="Z65" s="31">
        <f t="shared" si="17"/>
        <v>1.7725171661551617</v>
      </c>
      <c r="AA65" s="31">
        <f t="shared" si="17"/>
        <v>1.3819274335204088</v>
      </c>
      <c r="AB65" s="31">
        <f t="shared" si="17"/>
        <v>1.3395164622318403</v>
      </c>
      <c r="AC65" s="31">
        <f>(AC23/AC$20)*100</f>
        <v>1.4246866933132067</v>
      </c>
    </row>
    <row r="66" spans="1:29" ht="15" customHeight="1">
      <c r="A66" s="18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>
        <f t="shared" si="17"/>
        <v>2.623764311312495</v>
      </c>
      <c r="Y66" s="31">
        <f t="shared" si="17"/>
        <v>2.754092120954771</v>
      </c>
      <c r="Z66" s="31">
        <f t="shared" si="17"/>
        <v>2.4854282719651852</v>
      </c>
      <c r="AA66" s="31">
        <f t="shared" si="17"/>
        <v>2.300936728992017</v>
      </c>
      <c r="AB66" s="31">
        <f t="shared" si="17"/>
        <v>2.198097363877349</v>
      </c>
      <c r="AC66" s="31">
        <f>(AC24/AC$20)*100</f>
        <v>2.6218145201438925</v>
      </c>
    </row>
    <row r="67" spans="1:29" ht="15" customHeight="1">
      <c r="A67" s="17" t="s">
        <v>18</v>
      </c>
      <c r="B67" s="31">
        <f>(B25/B$20)*100</f>
        <v>16.615667074663403</v>
      </c>
      <c r="C67" s="31">
        <f>(C25/C$20)*100</f>
        <v>17.307692307692307</v>
      </c>
      <c r="D67" s="31"/>
      <c r="E67" s="31">
        <f aca="true" t="shared" si="18" ref="E67:W67">(E25/E$20)*100</f>
        <v>8.247032078807779</v>
      </c>
      <c r="F67" s="31">
        <f t="shared" si="18"/>
        <v>11.266868528279318</v>
      </c>
      <c r="G67" s="31">
        <f t="shared" si="18"/>
        <v>20.37275408956825</v>
      </c>
      <c r="H67" s="31">
        <f t="shared" si="18"/>
        <v>2.896369784119199</v>
      </c>
      <c r="I67" s="31">
        <f t="shared" si="18"/>
        <v>5.671659821212853</v>
      </c>
      <c r="J67" s="31">
        <f t="shared" si="18"/>
        <v>23.43128149644623</v>
      </c>
      <c r="K67" s="31">
        <f t="shared" si="18"/>
        <v>15.804516429134077</v>
      </c>
      <c r="L67" s="31">
        <f t="shared" si="18"/>
        <v>16.297503809368067</v>
      </c>
      <c r="M67" s="31">
        <f t="shared" si="18"/>
        <v>20.05884009029181</v>
      </c>
      <c r="N67" s="31">
        <f t="shared" si="18"/>
        <v>22.818532695823755</v>
      </c>
      <c r="O67" s="31">
        <f t="shared" si="18"/>
        <v>26.068012993725244</v>
      </c>
      <c r="P67" s="31">
        <f t="shared" si="18"/>
        <v>14.282702073640547</v>
      </c>
      <c r="Q67" s="31">
        <f t="shared" si="18"/>
        <v>13.034888754537127</v>
      </c>
      <c r="R67" s="31">
        <f t="shared" si="18"/>
        <v>10.175577229584473</v>
      </c>
      <c r="S67" s="31">
        <f t="shared" si="18"/>
        <v>8.979933921772485</v>
      </c>
      <c r="T67" s="31">
        <f t="shared" si="18"/>
        <v>7.488344913447269</v>
      </c>
      <c r="U67" s="31">
        <f t="shared" si="18"/>
        <v>8.198566103303257</v>
      </c>
      <c r="V67" s="31">
        <f t="shared" si="18"/>
        <v>9.60324477927037</v>
      </c>
      <c r="W67" s="31">
        <f t="shared" si="18"/>
        <v>10.620889639686627</v>
      </c>
      <c r="X67" s="31">
        <f aca="true" t="shared" si="19" ref="X67:AC67">SUM(X68:X69)</f>
        <v>9.59470681225877</v>
      </c>
      <c r="Y67" s="31">
        <f t="shared" si="19"/>
        <v>7.3296053080772365</v>
      </c>
      <c r="Z67" s="31">
        <f t="shared" si="19"/>
        <v>13.063851230186934</v>
      </c>
      <c r="AA67" s="31">
        <f t="shared" si="19"/>
        <v>12.869101855098826</v>
      </c>
      <c r="AB67" s="31">
        <f t="shared" si="19"/>
        <v>10.547898555588565</v>
      </c>
      <c r="AC67" s="31">
        <f t="shared" si="19"/>
        <v>9.384129630284885</v>
      </c>
    </row>
    <row r="68" spans="1:29" ht="15" customHeight="1">
      <c r="A68" s="19" t="s">
        <v>27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>
        <f aca="true" t="shared" si="20" ref="X68:AB69">(X26/X$20)*100</f>
        <v>0.40630904168470144</v>
      </c>
      <c r="Y68" s="31">
        <f t="shared" si="20"/>
        <v>0.46851290107629334</v>
      </c>
      <c r="Z68" s="31">
        <f t="shared" si="20"/>
        <v>0.36266337173320756</v>
      </c>
      <c r="AA68" s="31">
        <f t="shared" si="20"/>
        <v>0.5252859174951522</v>
      </c>
      <c r="AB68" s="31">
        <f t="shared" si="20"/>
        <v>1.2227248639784551</v>
      </c>
      <c r="AC68" s="31">
        <f>(AC26/AC$20)*100</f>
        <v>0.5320314412916032</v>
      </c>
    </row>
    <row r="69" spans="1:29" ht="15" customHeight="1">
      <c r="A69" s="19" t="s">
        <v>28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>
        <f t="shared" si="20"/>
        <v>9.188397770574069</v>
      </c>
      <c r="Y69" s="31">
        <f t="shared" si="20"/>
        <v>6.861092407000943</v>
      </c>
      <c r="Z69" s="31">
        <f t="shared" si="20"/>
        <v>12.701187858453727</v>
      </c>
      <c r="AA69" s="31">
        <f t="shared" si="20"/>
        <v>12.343815937603674</v>
      </c>
      <c r="AB69" s="31">
        <f t="shared" si="20"/>
        <v>9.325173691610111</v>
      </c>
      <c r="AC69" s="31">
        <f>(AC27/AC$20)*100</f>
        <v>8.852098188993283</v>
      </c>
    </row>
    <row r="70" spans="1:29" ht="15" customHeight="1">
      <c r="A70" s="17" t="s">
        <v>19</v>
      </c>
      <c r="B70" s="31">
        <f>(B28/B$20)*100</f>
        <v>15.94247246022032</v>
      </c>
      <c r="C70" s="31">
        <f aca="true" t="shared" si="21" ref="C70:W70">(C28/C$20)*100</f>
        <v>35.091743119266056</v>
      </c>
      <c r="D70" s="31">
        <f t="shared" si="21"/>
        <v>12.938097405553025</v>
      </c>
      <c r="E70" s="31">
        <f t="shared" si="21"/>
        <v>10.735034099520082</v>
      </c>
      <c r="F70" s="31">
        <f t="shared" si="21"/>
        <v>25.53549400022429</v>
      </c>
      <c r="G70" s="31">
        <f t="shared" si="21"/>
        <v>1.0699919549477073</v>
      </c>
      <c r="H70" s="31">
        <f t="shared" si="21"/>
        <v>18.881209824248504</v>
      </c>
      <c r="I70" s="31">
        <f t="shared" si="21"/>
        <v>33.68480999551306</v>
      </c>
      <c r="J70" s="31">
        <f t="shared" si="21"/>
        <v>31.63352259126988</v>
      </c>
      <c r="K70" s="31">
        <f t="shared" si="21"/>
        <v>32.59631365764652</v>
      </c>
      <c r="L70" s="31">
        <f t="shared" si="21"/>
        <v>28.49733303934284</v>
      </c>
      <c r="M70" s="31">
        <f t="shared" si="21"/>
        <v>31.534677983065322</v>
      </c>
      <c r="N70" s="31">
        <f t="shared" si="21"/>
        <v>34.383411069729384</v>
      </c>
      <c r="O70" s="31">
        <f t="shared" si="21"/>
        <v>31.338238058201828</v>
      </c>
      <c r="P70" s="31">
        <f t="shared" si="21"/>
        <v>16.460444315182446</v>
      </c>
      <c r="Q70" s="31">
        <f t="shared" si="21"/>
        <v>17.62939895039396</v>
      </c>
      <c r="R70" s="31">
        <f t="shared" si="21"/>
        <v>17.5041731241428</v>
      </c>
      <c r="S70" s="31">
        <f t="shared" si="21"/>
        <v>21.72865842379283</v>
      </c>
      <c r="T70" s="31">
        <f t="shared" si="21"/>
        <v>29.22080998125944</v>
      </c>
      <c r="U70" s="31">
        <f t="shared" si="21"/>
        <v>29.588252407651687</v>
      </c>
      <c r="V70" s="31">
        <f t="shared" si="21"/>
        <v>31.347396897450064</v>
      </c>
      <c r="W70" s="31">
        <f t="shared" si="21"/>
        <v>33.2942202383523</v>
      </c>
      <c r="X70" s="31">
        <f aca="true" t="shared" si="22" ref="X70:AC70">SUM(X71:X72)</f>
        <v>33.04458858928872</v>
      </c>
      <c r="Y70" s="31">
        <f t="shared" si="22"/>
        <v>36.108119913438074</v>
      </c>
      <c r="Z70" s="31">
        <f t="shared" si="22"/>
        <v>30.662504781722962</v>
      </c>
      <c r="AA70" s="31">
        <f t="shared" si="22"/>
        <v>28.895464621898384</v>
      </c>
      <c r="AB70" s="31">
        <f t="shared" si="22"/>
        <v>34.38733537457776</v>
      </c>
      <c r="AC70" s="31">
        <f t="shared" si="22"/>
        <v>34.94591433022254</v>
      </c>
    </row>
    <row r="71" spans="1:29" ht="15" customHeight="1">
      <c r="A71" s="18" t="s">
        <v>29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>
        <f aca="true" t="shared" si="23" ref="X71:AB76">(X29/X$20)*100</f>
        <v>15.544833352821252</v>
      </c>
      <c r="Y71" s="31">
        <f t="shared" si="23"/>
        <v>19.66687445858418</v>
      </c>
      <c r="Z71" s="31">
        <f t="shared" si="23"/>
        <v>14.250850554752024</v>
      </c>
      <c r="AA71" s="31">
        <f t="shared" si="23"/>
        <v>12.846896644444088</v>
      </c>
      <c r="AB71" s="31">
        <f t="shared" si="23"/>
        <v>18.010043448756864</v>
      </c>
      <c r="AC71" s="31">
        <f>(AC29/AC$20)*100</f>
        <v>20.565580549316728</v>
      </c>
    </row>
    <row r="72" spans="1:30" ht="15" customHeight="1">
      <c r="A72" s="18" t="s">
        <v>30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>
        <f t="shared" si="23"/>
        <v>17.49975523646747</v>
      </c>
      <c r="Y72" s="31">
        <f t="shared" si="23"/>
        <v>16.4412454548539</v>
      </c>
      <c r="Z72" s="31">
        <f t="shared" si="23"/>
        <v>16.41165422697094</v>
      </c>
      <c r="AA72" s="31">
        <f t="shared" si="23"/>
        <v>16.048567977454297</v>
      </c>
      <c r="AB72" s="31">
        <f t="shared" si="23"/>
        <v>16.377291925820895</v>
      </c>
      <c r="AC72" s="31">
        <f>(AC30/AC$20)*100</f>
        <v>14.380333780905815</v>
      </c>
      <c r="AD72" s="1" t="s">
        <v>5</v>
      </c>
    </row>
    <row r="73" spans="1:29" ht="15" customHeight="1">
      <c r="A73" s="17" t="s">
        <v>16</v>
      </c>
      <c r="B73" s="31">
        <f aca="true" t="shared" si="24" ref="B73:X75">(B31/B$20)*100</f>
        <v>20.593635250917995</v>
      </c>
      <c r="C73" s="31">
        <f t="shared" si="24"/>
        <v>5.751587861679605</v>
      </c>
      <c r="D73" s="31">
        <f t="shared" si="24"/>
        <v>3.1178880291306323</v>
      </c>
      <c r="E73" s="31">
        <f t="shared" si="24"/>
        <v>12.869411467542308</v>
      </c>
      <c r="F73" s="31">
        <f t="shared" si="24"/>
        <v>5.128780232514672</v>
      </c>
      <c r="G73" s="31">
        <f t="shared" si="24"/>
        <v>0.9922231161169214</v>
      </c>
      <c r="H73" s="31">
        <f t="shared" si="24"/>
        <v>3.4945936907814072</v>
      </c>
      <c r="I73" s="31">
        <f t="shared" si="24"/>
        <v>6.337797259517481</v>
      </c>
      <c r="J73" s="31">
        <f t="shared" si="24"/>
        <v>5.297945609886094</v>
      </c>
      <c r="K73" s="31">
        <f t="shared" si="24"/>
        <v>6.653835952567231</v>
      </c>
      <c r="L73" s="31">
        <f t="shared" si="24"/>
        <v>11.049039154410744</v>
      </c>
      <c r="M73" s="31">
        <f t="shared" si="24"/>
        <v>5.7231269736491255</v>
      </c>
      <c r="N73" s="31">
        <f t="shared" si="24"/>
        <v>1.0390237767584445</v>
      </c>
      <c r="O73" s="31">
        <f t="shared" si="24"/>
        <v>0.7330190181971101</v>
      </c>
      <c r="P73" s="31">
        <f t="shared" si="24"/>
        <v>0.38309880825687376</v>
      </c>
      <c r="Q73" s="31">
        <f t="shared" si="24"/>
        <v>1.0419598201093845</v>
      </c>
      <c r="R73" s="31">
        <f t="shared" si="24"/>
        <v>0.5566443030127095</v>
      </c>
      <c r="S73" s="31">
        <f t="shared" si="24"/>
        <v>0.3370790457128864</v>
      </c>
      <c r="T73" s="31">
        <f t="shared" si="24"/>
        <v>0.15376236458513232</v>
      </c>
      <c r="U73" s="31">
        <f t="shared" si="24"/>
        <v>0.09519093531123182</v>
      </c>
      <c r="V73" s="31">
        <f t="shared" si="24"/>
        <v>0.09361839872930755</v>
      </c>
      <c r="W73" s="31">
        <f t="shared" si="24"/>
        <v>0.068329494072971</v>
      </c>
      <c r="X73" s="31">
        <f t="shared" si="24"/>
        <v>0.16841965578893373</v>
      </c>
      <c r="Y73" s="31">
        <f t="shared" si="23"/>
        <v>0.6719856202311901</v>
      </c>
      <c r="Z73" s="31">
        <f t="shared" si="23"/>
        <v>1.255553102551008</v>
      </c>
      <c r="AA73" s="31">
        <f t="shared" si="23"/>
        <v>1.6074361954757845</v>
      </c>
      <c r="AB73" s="31">
        <f t="shared" si="23"/>
        <v>1.6518427874617183</v>
      </c>
      <c r="AC73" s="31">
        <f>(AC31/AC$20)*100</f>
        <v>1.7704308093543022</v>
      </c>
    </row>
    <row r="74" spans="1:29" ht="15" customHeight="1">
      <c r="A74" s="17" t="s">
        <v>15</v>
      </c>
      <c r="B74" s="31">
        <f t="shared" si="24"/>
        <v>1.9277845777233782</v>
      </c>
      <c r="C74" s="31">
        <f t="shared" si="24"/>
        <v>0.8468595624558928</v>
      </c>
      <c r="D74" s="31">
        <f t="shared" si="24"/>
        <v>4.813381884387802</v>
      </c>
      <c r="E74" s="31">
        <f>(E32/E$20)*100</f>
        <v>13.513513513513514</v>
      </c>
      <c r="F74" s="31">
        <f t="shared" si="24"/>
        <v>0.48970131957683827</v>
      </c>
      <c r="G74" s="31"/>
      <c r="H74" s="31">
        <f t="shared" si="24"/>
        <v>4.789506929736558</v>
      </c>
      <c r="I74" s="31">
        <f>(I32/I$20)*100</f>
        <v>2.4229455009836744</v>
      </c>
      <c r="J74" s="31"/>
      <c r="K74" s="31">
        <f t="shared" si="24"/>
        <v>0.24132227439512827</v>
      </c>
      <c r="L74" s="31">
        <f t="shared" si="24"/>
        <v>2.211950068664453</v>
      </c>
      <c r="M74" s="31"/>
      <c r="N74" s="31"/>
      <c r="O74" s="31"/>
      <c r="P74" s="31"/>
      <c r="Q74" s="31"/>
      <c r="R74" s="31">
        <f t="shared" si="24"/>
        <v>1.4202283051683486</v>
      </c>
      <c r="S74" s="31">
        <f t="shared" si="24"/>
        <v>0.06571077318721308</v>
      </c>
      <c r="T74" s="31">
        <f t="shared" si="24"/>
        <v>0.13447525330261523</v>
      </c>
      <c r="U74" s="31">
        <f t="shared" si="24"/>
        <v>0.11422534588494686</v>
      </c>
      <c r="V74" s="31">
        <f t="shared" si="24"/>
        <v>1.0864709864608004</v>
      </c>
      <c r="W74" s="31"/>
      <c r="X74" s="31">
        <f>(X32/X$20)*100</f>
        <v>0</v>
      </c>
      <c r="Y74" s="31">
        <f t="shared" si="23"/>
        <v>1.4204435308015662</v>
      </c>
      <c r="Z74" s="31">
        <f t="shared" si="23"/>
        <v>0</v>
      </c>
      <c r="AA74" s="31">
        <f t="shared" si="23"/>
        <v>4.073835142705598</v>
      </c>
      <c r="AB74" s="31">
        <f t="shared" si="23"/>
        <v>0</v>
      </c>
      <c r="AC74" s="31">
        <f>(AC32/AC$20)*100</f>
        <v>3.916159404017452</v>
      </c>
    </row>
    <row r="75" spans="1:29" ht="15" customHeight="1">
      <c r="A75" s="17" t="s">
        <v>12</v>
      </c>
      <c r="B75" s="31">
        <f t="shared" si="24"/>
        <v>9.241126070991431</v>
      </c>
      <c r="C75" s="31">
        <f t="shared" si="24"/>
        <v>4.463655610444602</v>
      </c>
      <c r="D75" s="31">
        <f t="shared" si="24"/>
        <v>24.795175238962223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>
        <f>(X33/X$20)*100</f>
        <v>0</v>
      </c>
      <c r="Y75" s="31">
        <f t="shared" si="23"/>
        <v>0</v>
      </c>
      <c r="Z75" s="31">
        <f t="shared" si="23"/>
        <v>0</v>
      </c>
      <c r="AA75" s="31">
        <f t="shared" si="23"/>
        <v>0</v>
      </c>
      <c r="AB75" s="31">
        <f t="shared" si="23"/>
        <v>0</v>
      </c>
      <c r="AC75" s="31">
        <f>(AC33/AC$20)*100</f>
        <v>0</v>
      </c>
    </row>
    <row r="76" spans="1:29" ht="15" customHeight="1">
      <c r="A76" s="17" t="s">
        <v>22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>
        <f>(U34/U$20)*100</f>
        <v>0.0469910570674089</v>
      </c>
      <c r="V76" s="31"/>
      <c r="W76" s="31"/>
      <c r="X76" s="31">
        <f>(X34/X$20)*100</f>
        <v>0.15006793897436946</v>
      </c>
      <c r="Y76" s="31">
        <f t="shared" si="23"/>
        <v>0.11164696901015815</v>
      </c>
      <c r="Z76" s="31">
        <f t="shared" si="23"/>
        <v>0</v>
      </c>
      <c r="AA76" s="31">
        <f t="shared" si="23"/>
        <v>0</v>
      </c>
      <c r="AB76" s="31">
        <f>SUM(AB77:AB79)</f>
        <v>0</v>
      </c>
      <c r="AC76" s="31">
        <f>SUM(AC77:AC79)</f>
        <v>0</v>
      </c>
    </row>
    <row r="77" spans="1:28" ht="15" customHeight="1">
      <c r="A77" s="17" t="s">
        <v>23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29" ht="15" customHeight="1">
      <c r="A78" s="2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3" s="2" customFormat="1" ht="15" customHeight="1">
      <c r="A79" s="28" t="s">
        <v>31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6"/>
      <c r="Q79" s="26"/>
      <c r="R79" s="26"/>
      <c r="S79" s="26"/>
      <c r="T79" s="26"/>
      <c r="U79" s="26"/>
      <c r="V79" s="1"/>
      <c r="W79" s="1"/>
    </row>
    <row r="80" spans="1:29" ht="15" customHeight="1">
      <c r="A80" s="28" t="s">
        <v>40</v>
      </c>
      <c r="AC80" s="1" t="s">
        <v>5</v>
      </c>
    </row>
    <row r="81" ht="15" customHeight="1"/>
    <row r="82" ht="15" customHeight="1"/>
    <row r="83" ht="15" customHeight="1"/>
    <row r="84" spans="1:30" s="37" customFormat="1" ht="15" customHeight="1" hidden="1">
      <c r="A84" s="34" t="s">
        <v>41</v>
      </c>
      <c r="B84" s="35">
        <v>0.11802941762158524</v>
      </c>
      <c r="C84" s="35">
        <v>0.14910143807090018</v>
      </c>
      <c r="D84" s="35">
        <v>0.2420283761864577</v>
      </c>
      <c r="E84" s="35">
        <v>0.45089207001707926</v>
      </c>
      <c r="F84" s="35">
        <v>0.7187093607688491</v>
      </c>
      <c r="G84" s="35">
        <v>1.1409077767375149</v>
      </c>
      <c r="H84" s="35">
        <v>1.9356950257899364</v>
      </c>
      <c r="I84" s="35">
        <v>4.677871763438514</v>
      </c>
      <c r="J84" s="35">
        <v>9.401126265783308</v>
      </c>
      <c r="K84" s="35">
        <v>11.918350345260333</v>
      </c>
      <c r="L84" s="35">
        <v>15.266164431478533</v>
      </c>
      <c r="M84" s="35">
        <v>18.85408949051557</v>
      </c>
      <c r="N84" s="35">
        <v>21.65692959197304</v>
      </c>
      <c r="O84" s="35">
        <v>23.74698812277574</v>
      </c>
      <c r="P84" s="35">
        <v>25.755145102829825</v>
      </c>
      <c r="Q84" s="35">
        <v>35.5427598739351</v>
      </c>
      <c r="R84" s="35">
        <v>46.378983283324075</v>
      </c>
      <c r="S84" s="35">
        <v>54.60034026311889</v>
      </c>
      <c r="T84" s="35">
        <v>63.03412209646774</v>
      </c>
      <c r="U84" s="35">
        <v>72.53228596768676</v>
      </c>
      <c r="V84" s="35">
        <v>81.3499348748106</v>
      </c>
      <c r="W84" s="35">
        <v>86.15007751691425</v>
      </c>
      <c r="X84" s="35">
        <v>92.10814646624468</v>
      </c>
      <c r="Y84" s="36">
        <v>100</v>
      </c>
      <c r="Z84" s="36">
        <v>109.07501186969668</v>
      </c>
      <c r="AA84" s="36">
        <v>114.08689293544731</v>
      </c>
      <c r="AB84" s="37">
        <v>121.74281048553523</v>
      </c>
      <c r="AC84" s="38">
        <v>127.19874043837436</v>
      </c>
      <c r="AD84" s="37">
        <v>135.63737459298054</v>
      </c>
    </row>
    <row r="85" spans="1:29" ht="15" customHeight="1">
      <c r="A85" s="46" t="s">
        <v>35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customHeight="1">
      <c r="A86" s="45" t="s">
        <v>46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5" t="s">
        <v>1</v>
      </c>
      <c r="B88" s="6">
        <v>1980</v>
      </c>
      <c r="C88" s="6">
        <v>1981</v>
      </c>
      <c r="D88" s="6">
        <v>1982</v>
      </c>
      <c r="E88" s="6">
        <v>1983</v>
      </c>
      <c r="F88" s="6">
        <v>1984</v>
      </c>
      <c r="G88" s="6">
        <v>1985</v>
      </c>
      <c r="H88" s="6">
        <v>1986</v>
      </c>
      <c r="I88" s="6">
        <v>1987</v>
      </c>
      <c r="J88" s="6">
        <v>1988</v>
      </c>
      <c r="K88" s="6">
        <v>1989</v>
      </c>
      <c r="L88" s="6">
        <v>1990</v>
      </c>
      <c r="M88" s="6">
        <v>1991</v>
      </c>
      <c r="N88" s="6">
        <v>1992</v>
      </c>
      <c r="O88" s="6">
        <v>1993</v>
      </c>
      <c r="P88" s="6">
        <v>1994</v>
      </c>
      <c r="Q88" s="6">
        <v>1995</v>
      </c>
      <c r="R88" s="6">
        <v>1996</v>
      </c>
      <c r="S88" s="6">
        <v>1997</v>
      </c>
      <c r="T88" s="7">
        <v>1998</v>
      </c>
      <c r="U88" s="6">
        <v>1999</v>
      </c>
      <c r="V88" s="7">
        <v>2000</v>
      </c>
      <c r="W88" s="6">
        <v>2001</v>
      </c>
      <c r="X88" s="7">
        <v>2002</v>
      </c>
      <c r="Y88" s="7">
        <v>2003</v>
      </c>
      <c r="Z88" s="7">
        <v>2004</v>
      </c>
      <c r="AA88" s="7">
        <v>2005</v>
      </c>
      <c r="AB88" s="6">
        <v>2006</v>
      </c>
      <c r="AC88" s="6">
        <v>2007</v>
      </c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9"/>
      <c r="T89" s="39"/>
      <c r="U89" s="2"/>
      <c r="V89" s="2"/>
      <c r="W89" s="2"/>
    </row>
    <row r="90" spans="1:29" s="30" customFormat="1" ht="15" customHeight="1">
      <c r="A90" s="9" t="s">
        <v>20</v>
      </c>
      <c r="B90" s="10">
        <f aca="true" t="shared" si="25" ref="B90:AC90">B7/B$84*100</f>
        <v>2768801.258070723</v>
      </c>
      <c r="C90" s="10">
        <f t="shared" si="25"/>
        <v>3801438.8548719245</v>
      </c>
      <c r="D90" s="10">
        <f t="shared" si="25"/>
        <v>3630979.201062672</v>
      </c>
      <c r="E90" s="10">
        <f t="shared" si="25"/>
        <v>3512148.705431912</v>
      </c>
      <c r="F90" s="10">
        <f t="shared" si="25"/>
        <v>3722088.7134936927</v>
      </c>
      <c r="G90" s="10">
        <f t="shared" si="25"/>
        <v>3268449.9799477826</v>
      </c>
      <c r="H90" s="10">
        <f t="shared" si="25"/>
        <v>2780706.6341989585</v>
      </c>
      <c r="I90" s="10">
        <f t="shared" si="25"/>
        <v>2477451.4108273135</v>
      </c>
      <c r="J90" s="10">
        <f t="shared" si="25"/>
        <v>3332887.9023825475</v>
      </c>
      <c r="K90" s="10">
        <f t="shared" si="25"/>
        <v>3147595.2554892423</v>
      </c>
      <c r="L90" s="10">
        <f t="shared" si="25"/>
        <v>3657071.1818667934</v>
      </c>
      <c r="M90" s="10">
        <f t="shared" si="25"/>
        <v>4145373.503149887</v>
      </c>
      <c r="N90" s="10">
        <f t="shared" si="25"/>
        <v>5085044.14406082</v>
      </c>
      <c r="O90" s="10">
        <f t="shared" si="25"/>
        <v>5229162.930388716</v>
      </c>
      <c r="P90" s="10">
        <f t="shared" si="25"/>
        <v>11170836.0815404</v>
      </c>
      <c r="Q90" s="10">
        <f t="shared" si="25"/>
        <v>9917879.094091075</v>
      </c>
      <c r="R90" s="10">
        <f t="shared" si="25"/>
        <v>10060107.138393471</v>
      </c>
      <c r="S90" s="10">
        <f t="shared" si="25"/>
        <v>12303961.705414202</v>
      </c>
      <c r="T90" s="10">
        <f t="shared" si="25"/>
        <v>15190531.627213014</v>
      </c>
      <c r="U90" s="10">
        <f t="shared" si="25"/>
        <v>16391806.009391079</v>
      </c>
      <c r="V90" s="10">
        <f t="shared" si="25"/>
        <v>18983129.638351727</v>
      </c>
      <c r="W90" s="10">
        <f t="shared" si="25"/>
        <v>20765216.339460306</v>
      </c>
      <c r="X90" s="10">
        <f t="shared" si="25"/>
        <v>21229287.82001494</v>
      </c>
      <c r="Y90" s="10">
        <f t="shared" si="25"/>
        <v>22609164.605</v>
      </c>
      <c r="Z90" s="10">
        <f t="shared" si="25"/>
        <v>21980263.301406756</v>
      </c>
      <c r="AA90" s="10">
        <f t="shared" si="25"/>
        <v>24024424.921019115</v>
      </c>
      <c r="AB90" s="10">
        <f t="shared" si="25"/>
        <v>24876257.562329147</v>
      </c>
      <c r="AC90" s="10">
        <f t="shared" si="25"/>
        <v>28852761.964086194</v>
      </c>
    </row>
    <row r="91" spans="1:29" ht="15" customHeight="1">
      <c r="A91" s="17" t="s">
        <v>6</v>
      </c>
      <c r="B91" s="13">
        <f aca="true" t="shared" si="26" ref="B91:AC91">B8/B$84*100</f>
        <v>366010.4478233025</v>
      </c>
      <c r="C91" s="13">
        <f t="shared" si="26"/>
        <v>393021.0248685512</v>
      </c>
      <c r="D91" s="13">
        <f t="shared" si="26"/>
        <v>322276.2604493496</v>
      </c>
      <c r="E91" s="13">
        <f t="shared" si="26"/>
        <v>189845.87596929254</v>
      </c>
      <c r="F91" s="13">
        <f t="shared" si="26"/>
        <v>89187.65150272727</v>
      </c>
      <c r="G91" s="13">
        <f t="shared" si="26"/>
        <v>44964.19521891157</v>
      </c>
      <c r="H91" s="13">
        <f t="shared" si="26"/>
        <v>70052.35752189996</v>
      </c>
      <c r="I91" s="13">
        <f t="shared" si="26"/>
        <v>44849.45518168384</v>
      </c>
      <c r="J91" s="13">
        <f t="shared" si="26"/>
        <v>46707.16971413998</v>
      </c>
      <c r="K91" s="13">
        <f t="shared" si="26"/>
        <v>62873.55030623006</v>
      </c>
      <c r="L91" s="13">
        <f t="shared" si="26"/>
        <v>72293.20796023367</v>
      </c>
      <c r="M91" s="13">
        <f t="shared" si="26"/>
        <v>78919.16503040379</v>
      </c>
      <c r="N91" s="13">
        <f t="shared" si="26"/>
        <v>98972.89414444288</v>
      </c>
      <c r="O91" s="13">
        <f t="shared" si="26"/>
        <v>85750.24291383607</v>
      </c>
      <c r="P91" s="13">
        <f t="shared" si="26"/>
        <v>80288.757517922</v>
      </c>
      <c r="Q91" s="13">
        <f t="shared" si="26"/>
        <v>65505.97669561972</v>
      </c>
      <c r="R91" s="13">
        <f t="shared" si="26"/>
        <v>69043.04866793742</v>
      </c>
      <c r="S91" s="13">
        <f t="shared" si="26"/>
        <v>75811.17956504753</v>
      </c>
      <c r="T91" s="13">
        <f t="shared" si="26"/>
        <v>74066.13187782654</v>
      </c>
      <c r="U91" s="13">
        <f t="shared" si="26"/>
        <v>105998.71212421406</v>
      </c>
      <c r="V91" s="13">
        <f t="shared" si="26"/>
        <v>94754.44094530932</v>
      </c>
      <c r="W91" s="13">
        <f t="shared" si="26"/>
        <v>113797.23248740206</v>
      </c>
      <c r="X91" s="13">
        <f t="shared" si="26"/>
        <v>122892.19395103412</v>
      </c>
      <c r="Y91" s="13">
        <f t="shared" si="26"/>
        <v>308529.361</v>
      </c>
      <c r="Z91" s="13">
        <f t="shared" si="26"/>
        <v>300091.739977099</v>
      </c>
      <c r="AA91" s="13">
        <f t="shared" si="26"/>
        <v>351751.4218106237</v>
      </c>
      <c r="AB91" s="13">
        <f t="shared" si="26"/>
        <v>438740.9801611758</v>
      </c>
      <c r="AC91" s="13">
        <f t="shared" si="26"/>
        <v>491004.3903324535</v>
      </c>
    </row>
    <row r="92" spans="1:29" ht="15" customHeight="1">
      <c r="A92" s="17" t="s">
        <v>7</v>
      </c>
      <c r="B92" s="13">
        <f aca="true" t="shared" si="27" ref="B92:AC92">B9/B$84*100</f>
        <v>161824.0637366916</v>
      </c>
      <c r="C92" s="13">
        <f t="shared" si="27"/>
        <v>90542.38627517817</v>
      </c>
      <c r="D92" s="13">
        <f t="shared" si="27"/>
        <v>217329.88845686908</v>
      </c>
      <c r="E92" s="13">
        <f t="shared" si="27"/>
        <v>60103.07521925033</v>
      </c>
      <c r="F92" s="13">
        <f t="shared" si="27"/>
        <v>97814.22621905971</v>
      </c>
      <c r="G92" s="13">
        <f t="shared" si="27"/>
        <v>63195.29191585817</v>
      </c>
      <c r="H92" s="13">
        <f t="shared" si="27"/>
        <v>126569.52502113195</v>
      </c>
      <c r="I92" s="13">
        <f t="shared" si="27"/>
        <v>60946.51893373719</v>
      </c>
      <c r="J92" s="13">
        <f t="shared" si="27"/>
        <v>76267.45772042443</v>
      </c>
      <c r="K92" s="13">
        <f t="shared" si="27"/>
        <v>95621.37099394912</v>
      </c>
      <c r="L92" s="13">
        <f t="shared" si="27"/>
        <v>129819.11788618527</v>
      </c>
      <c r="M92" s="13">
        <f t="shared" si="27"/>
        <v>164820.95311806136</v>
      </c>
      <c r="N92" s="13">
        <f t="shared" si="27"/>
        <v>247608.92245720496</v>
      </c>
      <c r="O92" s="13">
        <f t="shared" si="27"/>
        <v>212823.19988835946</v>
      </c>
      <c r="P92" s="13">
        <f t="shared" si="27"/>
        <v>231077.71189944065</v>
      </c>
      <c r="Q92" s="13">
        <f t="shared" si="27"/>
        <v>177776.61674026982</v>
      </c>
      <c r="R92" s="13">
        <f t="shared" si="27"/>
        <v>167212.341689871</v>
      </c>
      <c r="S92" s="13">
        <f t="shared" si="27"/>
        <v>172911.39861956437</v>
      </c>
      <c r="T92" s="13">
        <f t="shared" si="27"/>
        <v>176764.96521912186</v>
      </c>
      <c r="U92" s="13">
        <f t="shared" si="27"/>
        <v>282525.293758552</v>
      </c>
      <c r="V92" s="13">
        <f t="shared" si="27"/>
        <v>251780.82971449566</v>
      </c>
      <c r="W92" s="13">
        <f t="shared" si="27"/>
        <v>324445.2739408417</v>
      </c>
      <c r="X92" s="13">
        <f t="shared" si="27"/>
        <v>343123.12876236445</v>
      </c>
      <c r="Y92" s="13">
        <f t="shared" si="27"/>
        <v>463267.1780000001</v>
      </c>
      <c r="Z92" s="13">
        <f t="shared" si="27"/>
        <v>360139.5665849423</v>
      </c>
      <c r="AA92" s="13">
        <f t="shared" si="27"/>
        <v>395188.94975525816</v>
      </c>
      <c r="AB92" s="13">
        <f t="shared" si="27"/>
        <v>519459.1758460665</v>
      </c>
      <c r="AC92" s="13">
        <f t="shared" si="27"/>
        <v>744190.8597032157</v>
      </c>
    </row>
    <row r="93" spans="1:29" ht="15" customHeight="1">
      <c r="A93" s="17" t="s">
        <v>8</v>
      </c>
      <c r="B93" s="13">
        <f aca="true" t="shared" si="28" ref="B93:AC93">B10/B$84*100</f>
        <v>13555.942511974166</v>
      </c>
      <c r="C93" s="13">
        <f t="shared" si="28"/>
        <v>52984.06307954871</v>
      </c>
      <c r="D93" s="13">
        <f t="shared" si="28"/>
        <v>47101.914988751094</v>
      </c>
      <c r="E93" s="13">
        <f t="shared" si="28"/>
        <v>156800.2737269741</v>
      </c>
      <c r="F93" s="13">
        <f t="shared" si="28"/>
        <v>314313.4239386286</v>
      </c>
      <c r="G93" s="13">
        <f t="shared" si="28"/>
        <v>106406.49706775567</v>
      </c>
      <c r="H93" s="13">
        <f t="shared" si="28"/>
        <v>111794.47026356308</v>
      </c>
      <c r="I93" s="13">
        <f t="shared" si="28"/>
        <v>64708.91364869256</v>
      </c>
      <c r="J93" s="13">
        <f t="shared" si="28"/>
        <v>114390.54955724467</v>
      </c>
      <c r="K93" s="13">
        <f t="shared" si="28"/>
        <v>47619.76142324947</v>
      </c>
      <c r="L93" s="13">
        <f t="shared" si="28"/>
        <v>152830.79194333262</v>
      </c>
      <c r="M93" s="13">
        <f t="shared" si="28"/>
        <v>114131.68485714859</v>
      </c>
      <c r="N93" s="13">
        <f t="shared" si="28"/>
        <v>56035.13622955084</v>
      </c>
      <c r="O93" s="13">
        <f t="shared" si="28"/>
        <v>71723.20090422123</v>
      </c>
      <c r="P93" s="13">
        <f t="shared" si="28"/>
        <v>112666.0357926376</v>
      </c>
      <c r="Q93" s="13">
        <f t="shared" si="28"/>
        <v>242968.18622497976</v>
      </c>
      <c r="R93" s="13">
        <f t="shared" si="28"/>
        <v>239016.76180093896</v>
      </c>
      <c r="S93" s="13">
        <f t="shared" si="28"/>
        <v>188704.1170503404</v>
      </c>
      <c r="T93" s="13">
        <f t="shared" si="28"/>
        <v>245601.30426354468</v>
      </c>
      <c r="U93" s="13">
        <f t="shared" si="28"/>
        <v>222882.5878616601</v>
      </c>
      <c r="V93" s="13">
        <f t="shared" si="28"/>
        <v>233872.82029516555</v>
      </c>
      <c r="W93" s="13">
        <f t="shared" si="28"/>
        <v>234019.43423720932</v>
      </c>
      <c r="X93" s="13">
        <f t="shared" si="28"/>
        <v>83347.47462118806</v>
      </c>
      <c r="Y93" s="13">
        <f t="shared" si="28"/>
        <v>50942.734</v>
      </c>
      <c r="Z93" s="13">
        <f t="shared" si="28"/>
        <v>62671.06812847519</v>
      </c>
      <c r="AA93" s="13">
        <f t="shared" si="28"/>
        <v>48769.25698334327</v>
      </c>
      <c r="AB93" s="13">
        <f t="shared" si="28"/>
        <v>106184.5044355694</v>
      </c>
      <c r="AC93" s="13">
        <f t="shared" si="28"/>
        <v>208835.79435182884</v>
      </c>
    </row>
    <row r="94" spans="1:29" ht="15" customHeight="1">
      <c r="A94" s="17" t="s">
        <v>9</v>
      </c>
      <c r="B94" s="13">
        <f aca="true" t="shared" si="29" ref="B94:AC94">B11/B$84*100</f>
        <v>102516.81524680462</v>
      </c>
      <c r="C94" s="13">
        <f t="shared" si="29"/>
        <v>158952.1892386461</v>
      </c>
      <c r="D94" s="13">
        <f t="shared" si="29"/>
        <v>370617.69951675204</v>
      </c>
      <c r="E94" s="13">
        <f t="shared" si="29"/>
        <v>398321.4874308988</v>
      </c>
      <c r="F94" s="13">
        <f t="shared" si="29"/>
        <v>72491.05527756772</v>
      </c>
      <c r="G94" s="13">
        <f t="shared" si="29"/>
        <v>31115.573689500212</v>
      </c>
      <c r="H94" s="13">
        <f t="shared" si="29"/>
        <v>289870.0428137026</v>
      </c>
      <c r="I94" s="13">
        <f t="shared" si="29"/>
        <v>168345.786251554</v>
      </c>
      <c r="J94" s="13">
        <f t="shared" si="29"/>
        <v>148205.6469203171</v>
      </c>
      <c r="K94" s="13">
        <f t="shared" si="29"/>
        <v>88044.81909002643</v>
      </c>
      <c r="L94" s="13">
        <f t="shared" si="29"/>
        <v>218846.06411752303</v>
      </c>
      <c r="M94" s="13">
        <f t="shared" si="29"/>
        <v>103083.68383303209</v>
      </c>
      <c r="N94" s="13">
        <f t="shared" si="29"/>
        <v>146186.4197579251</v>
      </c>
      <c r="O94" s="13">
        <f t="shared" si="29"/>
        <v>650685.0435142202</v>
      </c>
      <c r="P94" s="13">
        <f t="shared" si="29"/>
        <v>6000708.781990866</v>
      </c>
      <c r="Q94" s="13">
        <f t="shared" si="29"/>
        <v>270363.81344846</v>
      </c>
      <c r="R94" s="13">
        <f t="shared" si="29"/>
        <v>297315.5408725402</v>
      </c>
      <c r="S94" s="13">
        <f t="shared" si="29"/>
        <v>389791.2485057522</v>
      </c>
      <c r="T94" s="13">
        <f t="shared" si="29"/>
        <v>75900.74773593304</v>
      </c>
      <c r="U94" s="13">
        <f t="shared" si="29"/>
        <v>114473.05140360522</v>
      </c>
      <c r="V94" s="13">
        <f t="shared" si="29"/>
        <v>145324.18763694217</v>
      </c>
      <c r="W94" s="13">
        <f t="shared" si="29"/>
        <v>228137.50569337822</v>
      </c>
      <c r="X94" s="13">
        <f t="shared" si="29"/>
        <v>188761.24172547212</v>
      </c>
      <c r="Y94" s="13">
        <f t="shared" si="29"/>
        <v>280274.47</v>
      </c>
      <c r="Z94" s="13">
        <f t="shared" si="29"/>
        <v>270100.38316745707</v>
      </c>
      <c r="AA94" s="13">
        <f t="shared" si="29"/>
        <v>222350.71398038103</v>
      </c>
      <c r="AB94" s="13">
        <f t="shared" si="29"/>
        <v>199349.4310112345</v>
      </c>
      <c r="AC94" s="13">
        <f t="shared" si="29"/>
        <v>210735.6559319604</v>
      </c>
    </row>
    <row r="95" spans="1:29" ht="15" customHeight="1">
      <c r="A95" s="17" t="s">
        <v>10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>
        <f>Q12/Q$84*100</f>
        <v>9839.221862353417</v>
      </c>
      <c r="R95" s="13">
        <f>R12/R$84*100</f>
        <v>4151.604592617964</v>
      </c>
      <c r="S95" s="13"/>
      <c r="T95" s="13"/>
      <c r="U95" s="13"/>
      <c r="V95" s="13"/>
      <c r="W95" s="13"/>
      <c r="X95" s="13"/>
      <c r="Y95" s="13"/>
      <c r="Z95" s="13"/>
      <c r="AA95" s="13"/>
      <c r="AB95" s="13">
        <f>AB12/AB$84*100</f>
        <v>1370.3478614847795</v>
      </c>
      <c r="AC95" s="13">
        <f>AC12/AC$84*100</f>
        <v>189.7817534733799</v>
      </c>
    </row>
    <row r="96" spans="1:29" ht="15" customHeight="1">
      <c r="A96" s="17" t="s">
        <v>17</v>
      </c>
      <c r="B96" s="13">
        <f aca="true" t="shared" si="30" ref="B96:P96">B13/B$84*100</f>
        <v>1504709.6188291323</v>
      </c>
      <c r="C96" s="13">
        <f t="shared" si="30"/>
        <v>1566047.940389193</v>
      </c>
      <c r="D96" s="13">
        <f t="shared" si="30"/>
        <v>1601465.1096175371</v>
      </c>
      <c r="E96" s="13">
        <f t="shared" si="30"/>
        <v>1934165.75271986</v>
      </c>
      <c r="F96" s="13">
        <f t="shared" si="30"/>
        <v>2443546.8575521004</v>
      </c>
      <c r="G96" s="13">
        <f t="shared" si="30"/>
        <v>2251891.040086308</v>
      </c>
      <c r="H96" s="13">
        <f t="shared" si="30"/>
        <v>2057452.2055067758</v>
      </c>
      <c r="I96" s="13">
        <f t="shared" si="30"/>
        <v>2014805.1243439952</v>
      </c>
      <c r="J96" s="13">
        <f t="shared" si="30"/>
        <v>2672211.7424839027</v>
      </c>
      <c r="K96" s="13">
        <f t="shared" si="30"/>
        <v>2316079.6754877614</v>
      </c>
      <c r="L96" s="13">
        <f t="shared" si="30"/>
        <v>2701395.3102040514</v>
      </c>
      <c r="M96" s="13">
        <f t="shared" si="30"/>
        <v>3254956.9169527604</v>
      </c>
      <c r="N96" s="13">
        <f t="shared" si="30"/>
        <v>3962244.4463136075</v>
      </c>
      <c r="O96" s="13">
        <f t="shared" si="30"/>
        <v>4111755.541173313</v>
      </c>
      <c r="P96" s="13">
        <f t="shared" si="30"/>
        <v>4612768.525499267</v>
      </c>
      <c r="Q96" s="13">
        <f>Q13/Q$84*100</f>
        <v>3785977.616180592</v>
      </c>
      <c r="R96" s="13">
        <f>R13/R$84*100</f>
        <v>4279030.872402863</v>
      </c>
      <c r="S96" s="13">
        <f aca="true" t="shared" si="31" ref="S96:AB97">S13/S$84*100</f>
        <v>4885571.8208808545</v>
      </c>
      <c r="T96" s="13">
        <f t="shared" si="31"/>
        <v>5289872.616766169</v>
      </c>
      <c r="U96" s="13">
        <f t="shared" si="31"/>
        <v>5782478.446727166</v>
      </c>
      <c r="V96" s="13">
        <f t="shared" si="31"/>
        <v>6563918.121406402</v>
      </c>
      <c r="W96" s="13">
        <f t="shared" si="31"/>
        <v>6820850.8319058735</v>
      </c>
      <c r="X96" s="13">
        <f t="shared" si="31"/>
        <v>6431772.060651623</v>
      </c>
      <c r="Y96" s="13">
        <f t="shared" si="31"/>
        <v>6831498.145</v>
      </c>
      <c r="Z96" s="13">
        <f t="shared" si="31"/>
        <v>6701772.242511998</v>
      </c>
      <c r="AA96" s="13">
        <f t="shared" si="31"/>
        <v>7190542.932606367</v>
      </c>
      <c r="AB96" s="13">
        <f t="shared" si="31"/>
        <v>7823291.216963995</v>
      </c>
      <c r="AC96" s="13">
        <f aca="true" t="shared" si="32" ref="AC96:AC101">AC13/AC$84*100</f>
        <v>7583233.817219453</v>
      </c>
    </row>
    <row r="97" spans="1:29" ht="15" customHeight="1">
      <c r="A97" s="17" t="s">
        <v>11</v>
      </c>
      <c r="B97" s="13"/>
      <c r="C97" s="13">
        <f>C14/C$84*100</f>
        <v>1074436.3171321144</v>
      </c>
      <c r="D97" s="13"/>
      <c r="E97" s="13">
        <f>E14/E$84*100</f>
        <v>488586.9915424667</v>
      </c>
      <c r="F97" s="13">
        <f>F14/F$84*100</f>
        <v>406979.5329882641</v>
      </c>
      <c r="G97" s="13">
        <f>G14/G$84*100</f>
        <v>575944.8865174814</v>
      </c>
      <c r="H97" s="13"/>
      <c r="I97" s="13"/>
      <c r="J97" s="13">
        <f>J14/J$84*100</f>
        <v>116985.98326488533</v>
      </c>
      <c r="K97" s="13">
        <f>K14/K$84*100</f>
        <v>381281.7099983261</v>
      </c>
      <c r="L97" s="13"/>
      <c r="M97" s="13">
        <f>M14/M$84*100</f>
        <v>273640.84606659616</v>
      </c>
      <c r="N97" s="13">
        <f>N14/N$84*100</f>
        <v>382531.0954083982</v>
      </c>
      <c r="O97" s="13">
        <f>O14/O$84*100</f>
        <v>16625.68734859212</v>
      </c>
      <c r="P97" s="13">
        <f>P14/P$84*100</f>
        <v>7062.666479794512</v>
      </c>
      <c r="Q97" s="13">
        <f>Q14/Q$84*100</f>
        <v>7501.328004512147</v>
      </c>
      <c r="R97" s="13"/>
      <c r="S97" s="13"/>
      <c r="T97" s="13"/>
      <c r="U97" s="13"/>
      <c r="V97" s="13"/>
      <c r="W97" s="13">
        <f t="shared" si="31"/>
        <v>110398.25701993937</v>
      </c>
      <c r="X97" s="13">
        <f t="shared" si="31"/>
        <v>1146474.0975837528</v>
      </c>
      <c r="Y97" s="13">
        <f t="shared" si="31"/>
        <v>1500000</v>
      </c>
      <c r="Z97" s="13">
        <f t="shared" si="31"/>
        <v>343349.16547833645</v>
      </c>
      <c r="AA97" s="13">
        <f t="shared" si="31"/>
        <v>1314787.3181617197</v>
      </c>
      <c r="AB97" s="13">
        <f t="shared" si="31"/>
        <v>265785.5512859589</v>
      </c>
      <c r="AC97" s="13">
        <f t="shared" si="32"/>
        <v>0</v>
      </c>
    </row>
    <row r="98" spans="1:29" ht="15" customHeight="1">
      <c r="A98" s="17" t="s">
        <v>12</v>
      </c>
      <c r="B98" s="13">
        <f>B15/B$84*100</f>
        <v>495639.1480940554</v>
      </c>
      <c r="C98" s="13"/>
      <c r="D98" s="13">
        <f>D15/D$84*100</f>
        <v>1052355.9427749915</v>
      </c>
      <c r="E98" s="13"/>
      <c r="F98" s="13"/>
      <c r="G98" s="13"/>
      <c r="H98" s="13"/>
      <c r="I98" s="13"/>
      <c r="J98" s="13"/>
      <c r="K98" s="13">
        <f aca="true" t="shared" si="33" ref="K98:P98">K15/K$84*100</f>
        <v>156074.36818970006</v>
      </c>
      <c r="L98" s="13">
        <f t="shared" si="33"/>
        <v>381886.6897554678</v>
      </c>
      <c r="M98" s="13">
        <f t="shared" si="33"/>
        <v>155820.25329188484</v>
      </c>
      <c r="N98" s="13">
        <f t="shared" si="33"/>
        <v>191465.229749691</v>
      </c>
      <c r="O98" s="13">
        <f t="shared" si="33"/>
        <v>79800.01464617299</v>
      </c>
      <c r="P98" s="13">
        <f t="shared" si="33"/>
        <v>126263.60236047344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>
        <f>AB15/AB$84*100</f>
        <v>0</v>
      </c>
      <c r="AC98" s="13">
        <f t="shared" si="32"/>
        <v>0</v>
      </c>
    </row>
    <row r="99" spans="1:29" ht="15" customHeight="1">
      <c r="A99" s="17" t="s">
        <v>13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>
        <f aca="true" t="shared" si="34" ref="Q99:AB99">Q16/Q$84*100</f>
        <v>5357946.334934287</v>
      </c>
      <c r="R99" s="13">
        <f t="shared" si="34"/>
        <v>5004336.968366704</v>
      </c>
      <c r="S99" s="13">
        <f t="shared" si="34"/>
        <v>6591171.9407926425</v>
      </c>
      <c r="T99" s="13">
        <f t="shared" si="34"/>
        <v>9328325.86135042</v>
      </c>
      <c r="U99" s="13">
        <f t="shared" si="34"/>
        <v>9883447.917515881</v>
      </c>
      <c r="V99" s="13">
        <f t="shared" si="34"/>
        <v>11693479.238353413</v>
      </c>
      <c r="W99" s="13">
        <f t="shared" si="34"/>
        <v>12933567.804175666</v>
      </c>
      <c r="X99" s="13">
        <f t="shared" si="34"/>
        <v>12912917.622719502</v>
      </c>
      <c r="Y99" s="13">
        <f t="shared" si="34"/>
        <v>13174652.717000002</v>
      </c>
      <c r="Z99" s="13">
        <f t="shared" si="34"/>
        <v>13942139.135558443</v>
      </c>
      <c r="AA99" s="13">
        <f t="shared" si="34"/>
        <v>14494694.458334241</v>
      </c>
      <c r="AB99" s="13">
        <f t="shared" si="34"/>
        <v>14603916.1812454</v>
      </c>
      <c r="AC99" s="13">
        <f t="shared" si="32"/>
        <v>16193885.591170289</v>
      </c>
    </row>
    <row r="100" spans="1:29" ht="15" customHeight="1">
      <c r="A100" s="17" t="s">
        <v>14</v>
      </c>
      <c r="B100" s="13">
        <f>B17/B$84*100</f>
        <v>84724.64069983852</v>
      </c>
      <c r="C100" s="13">
        <f>C17/C$84*100</f>
        <v>407776.0804096913</v>
      </c>
      <c r="D100" s="13"/>
      <c r="E100" s="13">
        <f>E17/E$84*100</f>
        <v>190511.22366544663</v>
      </c>
      <c r="F100" s="13"/>
      <c r="G100" s="13">
        <f>G17/G$84*100</f>
        <v>194932.49545196752</v>
      </c>
      <c r="H100" s="13">
        <f>H17/H$84*100</f>
        <v>124968.03307188497</v>
      </c>
      <c r="I100" s="13">
        <f>I17/I$84*100</f>
        <v>123795.6124676507</v>
      </c>
      <c r="J100" s="13">
        <f>J17/J$84*100</f>
        <v>158119.35272163307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>
        <f>AB17/AB$84*100</f>
        <v>992.1735790250347</v>
      </c>
      <c r="AC100" s="13">
        <f t="shared" si="32"/>
        <v>3420686.073623519</v>
      </c>
    </row>
    <row r="101" spans="1:29" ht="15" customHeight="1">
      <c r="A101" s="17" t="s">
        <v>15</v>
      </c>
      <c r="B101" s="13">
        <f>B18/B$84*100</f>
        <v>39820.58112892411</v>
      </c>
      <c r="C101" s="13">
        <f>C18/C$84*100</f>
        <v>57678.853479002384</v>
      </c>
      <c r="D101" s="13">
        <f>D18/D$84*100</f>
        <v>19832.385258421513</v>
      </c>
      <c r="E101" s="13">
        <f>E18/E$84*100</f>
        <v>93814.02515772283</v>
      </c>
      <c r="F101" s="13">
        <f>F18/F$84*100</f>
        <v>297755.96601534536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>
        <f>AB18/AB$84*100</f>
        <v>917167.9999392377</v>
      </c>
      <c r="AC101" s="13">
        <f t="shared" si="32"/>
        <v>0</v>
      </c>
    </row>
    <row r="102" spans="1:29" ht="15" customHeight="1">
      <c r="A102" s="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s="30" customFormat="1" ht="15" customHeight="1">
      <c r="A103" s="9" t="s">
        <v>21</v>
      </c>
      <c r="B103" s="10">
        <f aca="true" t="shared" si="35" ref="B103:AC103">B20/B$84*100</f>
        <v>2768801.258070723</v>
      </c>
      <c r="C103" s="10">
        <f t="shared" si="35"/>
        <v>3801438.8548719245</v>
      </c>
      <c r="D103" s="10">
        <f t="shared" si="35"/>
        <v>3630979.201062672</v>
      </c>
      <c r="E103" s="10">
        <f t="shared" si="35"/>
        <v>3512148.705431912</v>
      </c>
      <c r="F103" s="10">
        <f t="shared" si="35"/>
        <v>3722088.7134936927</v>
      </c>
      <c r="G103" s="10">
        <f t="shared" si="35"/>
        <v>3268449.9799477826</v>
      </c>
      <c r="H103" s="10">
        <f t="shared" si="35"/>
        <v>2780706.6341989585</v>
      </c>
      <c r="I103" s="10">
        <f t="shared" si="35"/>
        <v>2477451.4108273135</v>
      </c>
      <c r="J103" s="10">
        <f t="shared" si="35"/>
        <v>3332887.9023825475</v>
      </c>
      <c r="K103" s="10">
        <f t="shared" si="35"/>
        <v>3147595.842818847</v>
      </c>
      <c r="L103" s="10">
        <f t="shared" si="35"/>
        <v>3657072.4919535597</v>
      </c>
      <c r="M103" s="10">
        <f t="shared" si="35"/>
        <v>4145374.192655472</v>
      </c>
      <c r="N103" s="10">
        <f t="shared" si="35"/>
        <v>5085044.467283001</v>
      </c>
      <c r="O103" s="10">
        <f t="shared" si="35"/>
        <v>5229162.509282681</v>
      </c>
      <c r="P103" s="10">
        <f t="shared" si="35"/>
        <v>11170834.167359767</v>
      </c>
      <c r="Q103" s="10">
        <f t="shared" si="35"/>
        <v>9917879.074396487</v>
      </c>
      <c r="R103" s="10">
        <f t="shared" si="35"/>
        <v>10060107.138393471</v>
      </c>
      <c r="S103" s="10">
        <f t="shared" si="35"/>
        <v>12303961.7054142</v>
      </c>
      <c r="T103" s="10">
        <f t="shared" si="35"/>
        <v>15190531.627213018</v>
      </c>
      <c r="U103" s="10">
        <f t="shared" si="35"/>
        <v>16391806.009391079</v>
      </c>
      <c r="V103" s="10">
        <f t="shared" si="35"/>
        <v>18983129.638351727</v>
      </c>
      <c r="W103" s="10">
        <f t="shared" si="35"/>
        <v>20765216.33946031</v>
      </c>
      <c r="X103" s="10">
        <f t="shared" si="35"/>
        <v>21229287.820014935</v>
      </c>
      <c r="Y103" s="10">
        <f t="shared" si="35"/>
        <v>22609164.605000004</v>
      </c>
      <c r="Z103" s="10">
        <f t="shared" si="35"/>
        <v>21980263.301406756</v>
      </c>
      <c r="AA103" s="10">
        <f t="shared" si="35"/>
        <v>24024424.921019115</v>
      </c>
      <c r="AB103" s="10">
        <f t="shared" si="35"/>
        <v>24876257.644469522</v>
      </c>
      <c r="AC103" s="10">
        <f t="shared" si="35"/>
        <v>28852761.964086194</v>
      </c>
    </row>
    <row r="104" spans="1:29" ht="15" customHeight="1">
      <c r="A104" s="17" t="s">
        <v>32</v>
      </c>
      <c r="B104" s="13">
        <f aca="true" t="shared" si="36" ref="B104:AC104">B21/B$84*100</f>
        <v>987889.3105601174</v>
      </c>
      <c r="C104" s="13">
        <f t="shared" si="36"/>
        <v>1388987.273895511</v>
      </c>
      <c r="D104" s="13">
        <f t="shared" si="36"/>
        <v>1972909.1585200566</v>
      </c>
      <c r="E104" s="13">
        <f t="shared" si="36"/>
        <v>1918862.7557083168</v>
      </c>
      <c r="F104" s="13">
        <f t="shared" si="36"/>
        <v>2143147.263801105</v>
      </c>
      <c r="G104" s="13">
        <f t="shared" si="36"/>
        <v>2535174.2349157864</v>
      </c>
      <c r="H104" s="13">
        <f t="shared" si="36"/>
        <v>1944779.497722658</v>
      </c>
      <c r="I104" s="13">
        <f t="shared" si="36"/>
        <v>1285370.848982024</v>
      </c>
      <c r="J104" s="13">
        <f t="shared" si="36"/>
        <v>1321065.120165706</v>
      </c>
      <c r="K104" s="13">
        <f t="shared" si="36"/>
        <v>1407101.6134098787</v>
      </c>
      <c r="L104" s="13">
        <f t="shared" si="36"/>
        <v>1533928.8467058674</v>
      </c>
      <c r="M104" s="13">
        <f t="shared" si="36"/>
        <v>1769384.780780934</v>
      </c>
      <c r="N104" s="13">
        <f t="shared" si="36"/>
        <v>2123465.369580597</v>
      </c>
      <c r="O104" s="13">
        <f t="shared" si="36"/>
        <v>2188965.5956051406</v>
      </c>
      <c r="P104" s="13">
        <f t="shared" si="36"/>
        <v>7693772.93386819</v>
      </c>
      <c r="Q104" s="13">
        <f t="shared" si="36"/>
        <v>6773291.785834143</v>
      </c>
      <c r="R104" s="13">
        <f t="shared" si="36"/>
        <v>7076619.094796095</v>
      </c>
      <c r="S104" s="13">
        <f t="shared" si="36"/>
        <v>8476029.157873314</v>
      </c>
      <c r="T104" s="13">
        <f t="shared" si="36"/>
        <v>9570431.016343215</v>
      </c>
      <c r="U104" s="13">
        <f t="shared" si="36"/>
        <v>10155834.228472654</v>
      </c>
      <c r="V104" s="13">
        <f t="shared" si="36"/>
        <v>10985398.34328393</v>
      </c>
      <c r="W104" s="13">
        <f t="shared" si="36"/>
        <v>11631960.00030591</v>
      </c>
      <c r="X104" s="13">
        <f t="shared" si="36"/>
        <v>12109656.426630681</v>
      </c>
      <c r="Y104" s="13">
        <f t="shared" si="36"/>
        <v>12289934.611</v>
      </c>
      <c r="Z104" s="13">
        <f t="shared" si="36"/>
        <v>12093121.240048764</v>
      </c>
      <c r="AA104" s="13">
        <f t="shared" si="36"/>
        <v>12625835.236963036</v>
      </c>
      <c r="AB104" s="13">
        <f t="shared" si="36"/>
        <v>13287136.411165696</v>
      </c>
      <c r="AC104" s="13">
        <f t="shared" si="36"/>
        <v>14421581.563449046</v>
      </c>
    </row>
    <row r="105" spans="1:29" ht="15" customHeight="1">
      <c r="A105" s="18" t="s">
        <v>24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 aca="true" t="shared" si="37" ref="X105:AC114">X22/X$84*100</f>
        <v>11058644.899268363</v>
      </c>
      <c r="Y105" s="13">
        <f t="shared" si="37"/>
        <v>11243141.563</v>
      </c>
      <c r="Z105" s="13">
        <f t="shared" si="37"/>
        <v>11157213.621519675</v>
      </c>
      <c r="AA105" s="13">
        <f t="shared" si="37"/>
        <v>11741048.301297119</v>
      </c>
      <c r="AB105" s="13">
        <f t="shared" si="37"/>
        <v>12407110.481316399</v>
      </c>
      <c r="AC105" s="13">
        <f t="shared" si="37"/>
        <v>13254054.200456407</v>
      </c>
    </row>
    <row r="106" spans="1:29" ht="15" customHeight="1">
      <c r="A106" s="18" t="s">
        <v>25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 t="shared" si="37"/>
        <v>494005.0499949568</v>
      </c>
      <c r="Y106" s="13">
        <f t="shared" si="37"/>
        <v>424115.827</v>
      </c>
      <c r="Z106" s="13">
        <f t="shared" si="37"/>
        <v>389603.94018353795</v>
      </c>
      <c r="AA106" s="13">
        <f t="shared" si="37"/>
        <v>332000.118729077</v>
      </c>
      <c r="AB106" s="13">
        <f t="shared" si="37"/>
        <v>333221.5663348759</v>
      </c>
      <c r="AC106" s="13">
        <f t="shared" si="37"/>
        <v>411061.4603556702</v>
      </c>
    </row>
    <row r="107" spans="1:29" ht="15" customHeight="1">
      <c r="A107" s="18" t="s">
        <v>26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>
        <f t="shared" si="37"/>
        <v>557006.4773673622</v>
      </c>
      <c r="Y107" s="13">
        <f t="shared" si="37"/>
        <v>622677.221</v>
      </c>
      <c r="Z107" s="13">
        <f t="shared" si="37"/>
        <v>546303.6783455516</v>
      </c>
      <c r="AA107" s="13">
        <f t="shared" si="37"/>
        <v>552786.8169368402</v>
      </c>
      <c r="AB107" s="13">
        <f t="shared" si="37"/>
        <v>546804.3635144221</v>
      </c>
      <c r="AC107" s="13">
        <f t="shared" si="37"/>
        <v>756465.9026369659</v>
      </c>
    </row>
    <row r="108" spans="1:29" ht="15" customHeight="1">
      <c r="A108" s="17" t="s">
        <v>18</v>
      </c>
      <c r="B108" s="13">
        <f>B25/B$84*100</f>
        <v>460054.7990001232</v>
      </c>
      <c r="C108" s="13">
        <f>C25/C$84*100</f>
        <v>657941.3402662948</v>
      </c>
      <c r="D108" s="13"/>
      <c r="E108" s="13">
        <f aca="true" t="shared" si="38" ref="E108:W108">E25/E$84*100</f>
        <v>289648.03039240197</v>
      </c>
      <c r="F108" s="13">
        <f t="shared" si="38"/>
        <v>419362.84185525746</v>
      </c>
      <c r="G108" s="13">
        <f t="shared" si="38"/>
        <v>665873.2769553046</v>
      </c>
      <c r="H108" s="13">
        <f t="shared" si="38"/>
        <v>80539.54673793662</v>
      </c>
      <c r="I108" s="13">
        <f t="shared" si="38"/>
        <v>140512.61625796373</v>
      </c>
      <c r="J108" s="13">
        <f t="shared" si="38"/>
        <v>780938.3463682567</v>
      </c>
      <c r="K108" s="13">
        <f t="shared" si="38"/>
        <v>497462.30210104585</v>
      </c>
      <c r="L108" s="13">
        <f t="shared" si="38"/>
        <v>596011.528687483</v>
      </c>
      <c r="M108" s="13">
        <f t="shared" si="38"/>
        <v>831513.9804489863</v>
      </c>
      <c r="N108" s="13">
        <f t="shared" si="38"/>
        <v>1160332.5343641483</v>
      </c>
      <c r="O108" s="13">
        <f t="shared" si="38"/>
        <v>1363138.7623828182</v>
      </c>
      <c r="P108" s="13">
        <f t="shared" si="38"/>
        <v>1595496.9632644402</v>
      </c>
      <c r="Q108" s="13">
        <f t="shared" si="38"/>
        <v>1292784.5041570985</v>
      </c>
      <c r="R108" s="13">
        <f t="shared" si="38"/>
        <v>1023673.9712461681</v>
      </c>
      <c r="S108" s="13">
        <f t="shared" si="38"/>
        <v>1104887.6309063863</v>
      </c>
      <c r="T108" s="13">
        <f t="shared" si="38"/>
        <v>1137519.4024320047</v>
      </c>
      <c r="U108" s="13">
        <f t="shared" si="38"/>
        <v>1343893.0512051631</v>
      </c>
      <c r="V108" s="13">
        <f t="shared" si="38"/>
        <v>1822996.4059371385</v>
      </c>
      <c r="W108" s="13">
        <f t="shared" si="38"/>
        <v>2205450.710856255</v>
      </c>
      <c r="X108" s="13">
        <f t="shared" si="37"/>
        <v>2036887.924660994</v>
      </c>
      <c r="Y108" s="13">
        <f t="shared" si="37"/>
        <v>1657162.529</v>
      </c>
      <c r="Z108" s="13">
        <f t="shared" si="37"/>
        <v>2871468.8976991535</v>
      </c>
      <c r="AA108" s="13">
        <f t="shared" si="37"/>
        <v>3091727.713187696</v>
      </c>
      <c r="AB108" s="13">
        <f t="shared" si="37"/>
        <v>2623922.4207654907</v>
      </c>
      <c r="AC108" s="13">
        <f t="shared" si="37"/>
        <v>2707580.5846273797</v>
      </c>
    </row>
    <row r="109" spans="1:29" ht="15" customHeight="1">
      <c r="A109" s="19" t="s">
        <v>27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t="shared" si="37"/>
        <v>86256.51589798974</v>
      </c>
      <c r="Y109" s="13">
        <f t="shared" si="37"/>
        <v>105926.853</v>
      </c>
      <c r="Z109" s="13">
        <f t="shared" si="37"/>
        <v>79714.36400471858</v>
      </c>
      <c r="AA109" s="13">
        <f t="shared" si="37"/>
        <v>126196.92086930925</v>
      </c>
      <c r="AB109" s="13">
        <f t="shared" si="37"/>
        <v>304168.18744626996</v>
      </c>
      <c r="AC109" s="13">
        <f t="shared" si="37"/>
        <v>153505.76532996324</v>
      </c>
    </row>
    <row r="110" spans="1:29" ht="15" customHeight="1">
      <c r="A110" s="19" t="s">
        <v>28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>
        <f t="shared" si="37"/>
        <v>1950631.4087630045</v>
      </c>
      <c r="Y110" s="13">
        <f t="shared" si="37"/>
        <v>1551235.676</v>
      </c>
      <c r="Z110" s="13">
        <f t="shared" si="37"/>
        <v>2791754.533694435</v>
      </c>
      <c r="AA110" s="13">
        <f t="shared" si="37"/>
        <v>2965530.7923183865</v>
      </c>
      <c r="AB110" s="13">
        <f t="shared" si="37"/>
        <v>2319754.233319221</v>
      </c>
      <c r="AC110" s="13">
        <f t="shared" si="37"/>
        <v>2554074.8192974166</v>
      </c>
    </row>
    <row r="111" spans="1:29" ht="15" customHeight="1">
      <c r="A111" s="17" t="s">
        <v>19</v>
      </c>
      <c r="B111" s="13">
        <f aca="true" t="shared" si="39" ref="B111:W111">B28/B$84*100</f>
        <v>441415.3780461587</v>
      </c>
      <c r="C111" s="13">
        <f t="shared" si="39"/>
        <v>1333991.157787625</v>
      </c>
      <c r="D111" s="13">
        <f t="shared" si="39"/>
        <v>469779.6258088596</v>
      </c>
      <c r="E111" s="13">
        <f t="shared" si="39"/>
        <v>377030.36115396884</v>
      </c>
      <c r="F111" s="13">
        <f t="shared" si="39"/>
        <v>950453.7401172076</v>
      </c>
      <c r="G111" s="13">
        <f t="shared" si="39"/>
        <v>34972.151836931225</v>
      </c>
      <c r="H111" s="13">
        <f t="shared" si="39"/>
        <v>525031.0541999037</v>
      </c>
      <c r="I111" s="13">
        <f t="shared" si="39"/>
        <v>834524.8004683384</v>
      </c>
      <c r="J111" s="13">
        <f t="shared" si="39"/>
        <v>1054309.847541884</v>
      </c>
      <c r="K111" s="13">
        <f t="shared" si="39"/>
        <v>1026000.2136002741</v>
      </c>
      <c r="L111" s="13">
        <f t="shared" si="39"/>
        <v>1042168.1275222005</v>
      </c>
      <c r="M111" s="13">
        <f t="shared" si="39"/>
        <v>1307230.4028469971</v>
      </c>
      <c r="N111" s="13">
        <f t="shared" si="39"/>
        <v>1748411.742264445</v>
      </c>
      <c r="O111" s="13">
        <f t="shared" si="39"/>
        <v>1638727.3956092468</v>
      </c>
      <c r="P111" s="13">
        <f t="shared" si="39"/>
        <v>1838768.9376596292</v>
      </c>
      <c r="Q111" s="13">
        <f t="shared" si="39"/>
        <v>1748462.4694429964</v>
      </c>
      <c r="R111" s="13">
        <f t="shared" si="39"/>
        <v>1760938.5699786413</v>
      </c>
      <c r="S111" s="13">
        <f t="shared" si="39"/>
        <v>2673485.8115637265</v>
      </c>
      <c r="T111" s="13">
        <f t="shared" si="39"/>
        <v>4438796.381931034</v>
      </c>
      <c r="U111" s="13">
        <f t="shared" si="39"/>
        <v>4850048.93623125</v>
      </c>
      <c r="V111" s="13">
        <f t="shared" si="39"/>
        <v>5950716.991291593</v>
      </c>
      <c r="W111" s="13">
        <f t="shared" si="39"/>
        <v>6913616.861030234</v>
      </c>
      <c r="X111" s="13">
        <f t="shared" si="37"/>
        <v>7015130.820559917</v>
      </c>
      <c r="Y111" s="13">
        <f t="shared" si="37"/>
        <v>8163744.267</v>
      </c>
      <c r="Z111" s="13">
        <f t="shared" si="37"/>
        <v>6739699.285829143</v>
      </c>
      <c r="AA111" s="13">
        <f t="shared" si="37"/>
        <v>6941969.203667617</v>
      </c>
      <c r="AB111" s="13">
        <f t="shared" si="37"/>
        <v>8554282.144847771</v>
      </c>
      <c r="AC111" s="13">
        <f t="shared" si="37"/>
        <v>10082861.477872597</v>
      </c>
    </row>
    <row r="112" spans="1:29" ht="15" customHeight="1">
      <c r="A112" s="18" t="s">
        <v>29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t="shared" si="37"/>
        <v>3300057.4136121008</v>
      </c>
      <c r="Y112" s="13">
        <f t="shared" si="37"/>
        <v>4446516.019</v>
      </c>
      <c r="Z112" s="13">
        <f t="shared" si="37"/>
        <v>3132374.4746244797</v>
      </c>
      <c r="AA112" s="13">
        <f t="shared" si="37"/>
        <v>3086393.039025394</v>
      </c>
      <c r="AB112" s="13">
        <f t="shared" si="37"/>
        <v>4480224.810193662</v>
      </c>
      <c r="AC112" s="13">
        <f t="shared" si="37"/>
        <v>5933738.002426764</v>
      </c>
    </row>
    <row r="113" spans="1:29" ht="15" customHeight="1">
      <c r="A113" s="18" t="s">
        <v>30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f t="shared" si="37"/>
        <v>3715073.4069478153</v>
      </c>
      <c r="Y113" s="13">
        <f t="shared" si="37"/>
        <v>3717228.248</v>
      </c>
      <c r="Z113" s="13">
        <f t="shared" si="37"/>
        <v>3607324.8112046635</v>
      </c>
      <c r="AA113" s="13">
        <f t="shared" si="37"/>
        <v>3855576.1646422246</v>
      </c>
      <c r="AB113" s="13">
        <f t="shared" si="37"/>
        <v>4074057.3346541096</v>
      </c>
      <c r="AC113" s="13">
        <f t="shared" si="37"/>
        <v>4149123.475445831</v>
      </c>
    </row>
    <row r="114" spans="1:29" ht="15" customHeight="1">
      <c r="A114" s="17" t="s">
        <v>16</v>
      </c>
      <c r="B114" s="13">
        <f aca="true" t="shared" si="40" ref="B114:W114">B31/B$84*100</f>
        <v>570196.8319099133</v>
      </c>
      <c r="C114" s="13">
        <f t="shared" si="40"/>
        <v>218643.09574598577</v>
      </c>
      <c r="D114" s="13">
        <f t="shared" si="40"/>
        <v>113209.86585015614</v>
      </c>
      <c r="E114" s="13">
        <f t="shared" si="40"/>
        <v>451992.8682539932</v>
      </c>
      <c r="F114" s="13">
        <f t="shared" si="40"/>
        <v>190897.7501743242</v>
      </c>
      <c r="G114" s="13">
        <f t="shared" si="40"/>
        <v>32430.31623976078</v>
      </c>
      <c r="H114" s="13">
        <f t="shared" si="40"/>
        <v>97174.39859785681</v>
      </c>
      <c r="I114" s="13">
        <f t="shared" si="40"/>
        <v>157015.84762129068</v>
      </c>
      <c r="J114" s="13">
        <f t="shared" si="40"/>
        <v>176574.5883067009</v>
      </c>
      <c r="K114" s="13">
        <f t="shared" si="40"/>
        <v>209435.86383099205</v>
      </c>
      <c r="L114" s="13">
        <f t="shared" si="40"/>
        <v>404071.3715411335</v>
      </c>
      <c r="M114" s="13">
        <f t="shared" si="40"/>
        <v>237245.028578555</v>
      </c>
      <c r="N114" s="13">
        <f t="shared" si="40"/>
        <v>52834.821073810155</v>
      </c>
      <c r="O114" s="13">
        <f t="shared" si="40"/>
        <v>38330.75568547527</v>
      </c>
      <c r="P114" s="13">
        <f t="shared" si="40"/>
        <v>42795.332567506935</v>
      </c>
      <c r="Q114" s="13">
        <f t="shared" si="40"/>
        <v>103340.31496224791</v>
      </c>
      <c r="R114" s="13">
        <f t="shared" si="40"/>
        <v>55999.01326284216</v>
      </c>
      <c r="S114" s="13">
        <f t="shared" si="40"/>
        <v>41474.07670148917</v>
      </c>
      <c r="T114" s="13">
        <f t="shared" si="40"/>
        <v>23357.320623055115</v>
      </c>
      <c r="U114" s="13">
        <f t="shared" si="40"/>
        <v>15603.513454742071</v>
      </c>
      <c r="V114" s="13">
        <f t="shared" si="40"/>
        <v>17771.701996133477</v>
      </c>
      <c r="W114" s="13">
        <f t="shared" si="40"/>
        <v>14188.767267911135</v>
      </c>
      <c r="X114" s="13">
        <f t="shared" si="37"/>
        <v>35754.29347291119</v>
      </c>
      <c r="Y114" s="13">
        <f t="shared" si="37"/>
        <v>151930.335</v>
      </c>
      <c r="Z114" s="13">
        <f t="shared" si="37"/>
        <v>275973.87782969314</v>
      </c>
      <c r="AA114" s="13">
        <f t="shared" si="37"/>
        <v>386177.3019353659</v>
      </c>
      <c r="AB114" s="13">
        <f t="shared" si="37"/>
        <v>410916.6676905641</v>
      </c>
      <c r="AC114" s="13">
        <f t="shared" si="37"/>
        <v>510818.18716184143</v>
      </c>
    </row>
    <row r="115" spans="1:29" ht="15" customHeight="1">
      <c r="A115" s="17" t="s">
        <v>15</v>
      </c>
      <c r="B115" s="13">
        <f>B32/B$84*100</f>
        <v>53376.52364089828</v>
      </c>
      <c r="C115" s="13">
        <f>C32/C$84*100</f>
        <v>32192.84845339668</v>
      </c>
      <c r="D115" s="13">
        <f>D32/D$84*100</f>
        <v>174772.89508983959</v>
      </c>
      <c r="E115" s="13">
        <f>E32/E$84*100</f>
        <v>474614.6899232314</v>
      </c>
      <c r="F115" s="13">
        <f>F32/F$84*100</f>
        <v>18227.117545799178</v>
      </c>
      <c r="G115" s="13"/>
      <c r="H115" s="13">
        <f>H32/H$84*100</f>
        <v>133182.13694060332</v>
      </c>
      <c r="I115" s="13">
        <f>I32/I$84*100</f>
        <v>60027.29749769696</v>
      </c>
      <c r="J115" s="13"/>
      <c r="K115" s="13">
        <f>K32/K$84*100</f>
        <v>7595.849876656949</v>
      </c>
      <c r="L115" s="13">
        <f>L32/L$84*100</f>
        <v>80892.61749687558</v>
      </c>
      <c r="M115" s="13"/>
      <c r="N115" s="13"/>
      <c r="O115" s="13"/>
      <c r="P115" s="13"/>
      <c r="Q115" s="13"/>
      <c r="R115" s="13">
        <f>R32/R$84*100</f>
        <v>142876.48910972563</v>
      </c>
      <c r="S115" s="13">
        <f>S32/S$84*100</f>
        <v>8085.028369286279</v>
      </c>
      <c r="T115" s="13">
        <f>T32/T$84*100</f>
        <v>20427.505883708585</v>
      </c>
      <c r="U115" s="13">
        <f>U32/U$84*100</f>
        <v>18723.597111016465</v>
      </c>
      <c r="V115" s="13">
        <f>V32/V$84*100</f>
        <v>206246.1958429326</v>
      </c>
      <c r="W115" s="13"/>
      <c r="X115" s="13"/>
      <c r="Y115" s="13">
        <f>Y32/Y$84*100</f>
        <v>321150.416</v>
      </c>
      <c r="Z115" s="13"/>
      <c r="AA115" s="13">
        <f>AA32/AA$84*100</f>
        <v>978715.4652653983</v>
      </c>
      <c r="AB115" s="13">
        <f>AB32/AB$84*100</f>
        <v>0</v>
      </c>
      <c r="AC115" s="13">
        <f>AC32/AC$84*100</f>
        <v>1129920.150975332</v>
      </c>
    </row>
    <row r="116" spans="1:28" ht="15" customHeight="1">
      <c r="A116" s="17" t="s">
        <v>12</v>
      </c>
      <c r="B116" s="13">
        <f>B33/B$84*100</f>
        <v>255868.4149135124</v>
      </c>
      <c r="C116" s="13">
        <f>C33/C$84*100</f>
        <v>169683.13872311168</v>
      </c>
      <c r="D116" s="13">
        <f>D33/D$84*100</f>
        <v>900307.6557937599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9" ht="15" customHeight="1">
      <c r="A117" s="17" t="s">
        <v>22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>
        <f>U34/U$84*100</f>
        <v>7702.682916251925</v>
      </c>
      <c r="V117" s="13"/>
      <c r="W117" s="13"/>
      <c r="X117" s="13">
        <f>X34/X$84*100</f>
        <v>31858.354690433258</v>
      </c>
      <c r="Y117" s="13">
        <f>Y34/Y$84*100</f>
        <v>25242.447</v>
      </c>
      <c r="Z117" s="13"/>
      <c r="AA117" s="13"/>
      <c r="AB117" s="13"/>
      <c r="AC117" s="1" t="s">
        <v>5</v>
      </c>
    </row>
    <row r="118" spans="1:28" ht="15" customHeight="1">
      <c r="A118" s="17" t="s">
        <v>23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9" ht="15" customHeight="1">
      <c r="A119" s="2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8" ht="15" customHeight="1">
      <c r="A120" s="40" t="s">
        <v>42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9" ht="15" customHeight="1">
      <c r="A121" s="25" t="s">
        <v>43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" t="s">
        <v>5</v>
      </c>
    </row>
    <row r="122" spans="1:23" s="2" customFormat="1" ht="15" customHeight="1">
      <c r="A122" s="28" t="s">
        <v>31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6"/>
      <c r="Q122" s="26"/>
      <c r="R122" s="26"/>
      <c r="S122" s="26"/>
      <c r="T122" s="26"/>
      <c r="U122" s="26"/>
      <c r="V122" s="1"/>
      <c r="W122" s="1"/>
    </row>
    <row r="123" ht="15" customHeight="1">
      <c r="A123" s="28" t="s">
        <v>40</v>
      </c>
    </row>
    <row r="124" ht="15" customHeight="1"/>
    <row r="125" ht="15" customHeight="1"/>
    <row r="126" ht="15" customHeight="1"/>
    <row r="127" spans="1:29" ht="15" customHeight="1">
      <c r="A127" s="44" t="s">
        <v>35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</row>
    <row r="128" spans="1:29" ht="15" customHeight="1">
      <c r="A128" s="45" t="s">
        <v>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5" t="s">
        <v>1</v>
      </c>
      <c r="B130" s="6"/>
      <c r="C130" s="6">
        <v>1981</v>
      </c>
      <c r="D130" s="6">
        <v>1982</v>
      </c>
      <c r="E130" s="6">
        <v>1983</v>
      </c>
      <c r="F130" s="6">
        <v>1984</v>
      </c>
      <c r="G130" s="6">
        <v>1985</v>
      </c>
      <c r="H130" s="6">
        <v>1986</v>
      </c>
      <c r="I130" s="6">
        <v>1987</v>
      </c>
      <c r="J130" s="6">
        <v>1988</v>
      </c>
      <c r="K130" s="6">
        <v>1989</v>
      </c>
      <c r="L130" s="6">
        <v>1990</v>
      </c>
      <c r="M130" s="6">
        <v>1991</v>
      </c>
      <c r="N130" s="6">
        <v>1992</v>
      </c>
      <c r="O130" s="6">
        <v>1993</v>
      </c>
      <c r="P130" s="6">
        <v>1994</v>
      </c>
      <c r="Q130" s="6">
        <v>1995</v>
      </c>
      <c r="R130" s="6">
        <v>1996</v>
      </c>
      <c r="S130" s="6">
        <v>1997</v>
      </c>
      <c r="T130" s="7">
        <v>1998</v>
      </c>
      <c r="U130" s="6">
        <v>1999</v>
      </c>
      <c r="V130" s="7">
        <v>2000</v>
      </c>
      <c r="W130" s="6">
        <v>2001</v>
      </c>
      <c r="X130" s="7">
        <v>2002</v>
      </c>
      <c r="Y130" s="7">
        <v>2003</v>
      </c>
      <c r="Z130" s="7">
        <v>2004</v>
      </c>
      <c r="AA130" s="7">
        <v>2005</v>
      </c>
      <c r="AB130" s="6">
        <v>2006</v>
      </c>
      <c r="AC130" s="6">
        <v>2007</v>
      </c>
    </row>
    <row r="131" spans="1:2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9" s="30" customFormat="1" ht="15" customHeight="1">
      <c r="A132" s="9" t="s">
        <v>20</v>
      </c>
      <c r="B132" s="29"/>
      <c r="C132" s="29">
        <f aca="true" t="shared" si="41" ref="C132:AC138">((C90/B90)-1)*100</f>
        <v>37.295475570562786</v>
      </c>
      <c r="D132" s="29">
        <f t="shared" si="41"/>
        <v>-4.484082483420493</v>
      </c>
      <c r="E132" s="29">
        <f t="shared" si="41"/>
        <v>-3.272684558368766</v>
      </c>
      <c r="F132" s="29">
        <f t="shared" si="41"/>
        <v>5.977537560897872</v>
      </c>
      <c r="G132" s="29">
        <f t="shared" si="41"/>
        <v>-12.187746409733148</v>
      </c>
      <c r="H132" s="29">
        <f t="shared" si="41"/>
        <v>-14.922772223566849</v>
      </c>
      <c r="I132" s="29">
        <f t="shared" si="41"/>
        <v>-10.90568921014583</v>
      </c>
      <c r="J132" s="29">
        <f t="shared" si="41"/>
        <v>34.5288907712451</v>
      </c>
      <c r="K132" s="29">
        <f t="shared" si="41"/>
        <v>-5.559522321793276</v>
      </c>
      <c r="L132" s="29">
        <f t="shared" si="41"/>
        <v>16.18619565171384</v>
      </c>
      <c r="M132" s="29">
        <f t="shared" si="41"/>
        <v>13.352278284991815</v>
      </c>
      <c r="N132" s="29">
        <f t="shared" si="41"/>
        <v>22.667936681626365</v>
      </c>
      <c r="O132" s="29">
        <f t="shared" si="41"/>
        <v>2.8341698173106833</v>
      </c>
      <c r="P132" s="29">
        <f t="shared" si="41"/>
        <v>113.62570320045475</v>
      </c>
      <c r="Q132" s="29">
        <f t="shared" si="41"/>
        <v>-11.216322380021438</v>
      </c>
      <c r="R132" s="29">
        <f t="shared" si="41"/>
        <v>1.4340570494263627</v>
      </c>
      <c r="S132" s="29">
        <f t="shared" si="41"/>
        <v>22.304479824645874</v>
      </c>
      <c r="T132" s="29">
        <f t="shared" si="41"/>
        <v>23.46049175794016</v>
      </c>
      <c r="U132" s="29">
        <f t="shared" si="41"/>
        <v>7.908047010191832</v>
      </c>
      <c r="V132" s="29">
        <f t="shared" si="41"/>
        <v>15.808652368604449</v>
      </c>
      <c r="W132" s="29">
        <f t="shared" si="41"/>
        <v>9.387739192952772</v>
      </c>
      <c r="X132" s="29">
        <f t="shared" si="41"/>
        <v>2.23485020800267</v>
      </c>
      <c r="Y132" s="29">
        <f t="shared" si="41"/>
        <v>6.4998731784309705</v>
      </c>
      <c r="Z132" s="29">
        <f t="shared" si="41"/>
        <v>-2.7816211460292672</v>
      </c>
      <c r="AA132" s="29">
        <f t="shared" si="41"/>
        <v>9.299986954576344</v>
      </c>
      <c r="AB132" s="29">
        <f t="shared" si="41"/>
        <v>3.5456942012574766</v>
      </c>
      <c r="AC132" s="29">
        <f t="shared" si="41"/>
        <v>15.985139210725908</v>
      </c>
    </row>
    <row r="133" spans="1:29" ht="15" customHeight="1">
      <c r="A133" s="17" t="s">
        <v>6</v>
      </c>
      <c r="B133" s="31"/>
      <c r="C133" s="31">
        <f t="shared" si="41"/>
        <v>7.3797284219297765</v>
      </c>
      <c r="D133" s="31">
        <f t="shared" si="41"/>
        <v>-18.00024933598977</v>
      </c>
      <c r="E133" s="31">
        <f t="shared" si="41"/>
        <v>-41.09219347879035</v>
      </c>
      <c r="F133" s="31">
        <f t="shared" si="41"/>
        <v>-53.021022422866146</v>
      </c>
      <c r="G133" s="31">
        <f t="shared" si="41"/>
        <v>-49.58473010410347</v>
      </c>
      <c r="H133" s="31">
        <f t="shared" si="41"/>
        <v>55.7958664240398</v>
      </c>
      <c r="I133" s="31">
        <f t="shared" si="41"/>
        <v>-35.97723650105154</v>
      </c>
      <c r="J133" s="31">
        <f t="shared" si="41"/>
        <v>4.142111704435614</v>
      </c>
      <c r="K133" s="31">
        <f t="shared" si="41"/>
        <v>34.61220341766058</v>
      </c>
      <c r="L133" s="31">
        <f t="shared" si="41"/>
        <v>14.981908303451142</v>
      </c>
      <c r="M133" s="31">
        <f t="shared" si="41"/>
        <v>9.16539362012383</v>
      </c>
      <c r="N133" s="31">
        <f t="shared" si="41"/>
        <v>25.410467921592094</v>
      </c>
      <c r="O133" s="31">
        <f t="shared" si="41"/>
        <v>-13.359871250515742</v>
      </c>
      <c r="P133" s="31">
        <f t="shared" si="41"/>
        <v>-6.369061136540344</v>
      </c>
      <c r="Q133" s="31">
        <f t="shared" si="41"/>
        <v>-18.412018418646568</v>
      </c>
      <c r="R133" s="31">
        <f t="shared" si="41"/>
        <v>5.3996171811208304</v>
      </c>
      <c r="S133" s="31">
        <f t="shared" si="41"/>
        <v>9.802769471639984</v>
      </c>
      <c r="T133" s="31">
        <f t="shared" si="41"/>
        <v>-2.301834237684819</v>
      </c>
      <c r="U133" s="31">
        <f t="shared" si="41"/>
        <v>43.113605958335846</v>
      </c>
      <c r="V133" s="31">
        <f t="shared" si="41"/>
        <v>-10.607931882915889</v>
      </c>
      <c r="W133" s="31">
        <f t="shared" si="41"/>
        <v>20.09699107726668</v>
      </c>
      <c r="X133" s="31">
        <f t="shared" si="41"/>
        <v>7.9922518894639305</v>
      </c>
      <c r="Y133" s="31">
        <f t="shared" si="41"/>
        <v>151.0569232110318</v>
      </c>
      <c r="Z133" s="31">
        <f t="shared" si="41"/>
        <v>-2.734787054156884</v>
      </c>
      <c r="AA133" s="31">
        <f t="shared" si="41"/>
        <v>17.214629712056407</v>
      </c>
      <c r="AB133" s="31">
        <f t="shared" si="41"/>
        <v>24.73040703084508</v>
      </c>
      <c r="AC133" s="31">
        <f t="shared" si="41"/>
        <v>11.912133248204505</v>
      </c>
    </row>
    <row r="134" spans="1:29" ht="15" customHeight="1">
      <c r="A134" s="17" t="s">
        <v>7</v>
      </c>
      <c r="B134" s="31"/>
      <c r="C134" s="31">
        <f t="shared" si="41"/>
        <v>-44.048873706136696</v>
      </c>
      <c r="D134" s="31">
        <f t="shared" si="41"/>
        <v>140.0311029978334</v>
      </c>
      <c r="E134" s="31">
        <f t="shared" si="41"/>
        <v>-72.34477243511847</v>
      </c>
      <c r="F134" s="31">
        <f t="shared" si="41"/>
        <v>62.74412891893248</v>
      </c>
      <c r="G134" s="31">
        <f t="shared" si="41"/>
        <v>-35.39253505484034</v>
      </c>
      <c r="H134" s="31">
        <f t="shared" si="41"/>
        <v>100.28315588707758</v>
      </c>
      <c r="I134" s="31">
        <f t="shared" si="41"/>
        <v>-51.847398555409285</v>
      </c>
      <c r="J134" s="31">
        <f t="shared" si="41"/>
        <v>25.138332844480594</v>
      </c>
      <c r="K134" s="31">
        <f t="shared" si="41"/>
        <v>25.37637132795332</v>
      </c>
      <c r="L134" s="31">
        <f t="shared" si="41"/>
        <v>35.763706937856135</v>
      </c>
      <c r="M134" s="31">
        <f t="shared" si="41"/>
        <v>26.962003595312378</v>
      </c>
      <c r="N134" s="31">
        <f t="shared" si="41"/>
        <v>50.22903203322853</v>
      </c>
      <c r="O134" s="31">
        <f t="shared" si="41"/>
        <v>-14.048654718756193</v>
      </c>
      <c r="P134" s="31">
        <f t="shared" si="41"/>
        <v>8.57731300941671</v>
      </c>
      <c r="Q134" s="31">
        <f t="shared" si="41"/>
        <v>-23.066307313258395</v>
      </c>
      <c r="R134" s="31">
        <f t="shared" si="41"/>
        <v>-5.942443524973329</v>
      </c>
      <c r="S134" s="31">
        <f t="shared" si="41"/>
        <v>3.408275293616425</v>
      </c>
      <c r="T134" s="31">
        <f t="shared" si="41"/>
        <v>2.228636533116024</v>
      </c>
      <c r="U134" s="31">
        <f t="shared" si="41"/>
        <v>59.831046501962206</v>
      </c>
      <c r="V134" s="31">
        <f t="shared" si="41"/>
        <v>-10.882021795305441</v>
      </c>
      <c r="W134" s="31">
        <f t="shared" si="41"/>
        <v>28.860197302845968</v>
      </c>
      <c r="X134" s="31">
        <f t="shared" si="41"/>
        <v>5.756858343058613</v>
      </c>
      <c r="Y134" s="31">
        <f t="shared" si="41"/>
        <v>35.01485011255052</v>
      </c>
      <c r="Z134" s="31">
        <f t="shared" si="41"/>
        <v>-22.26093630467768</v>
      </c>
      <c r="AA134" s="31">
        <f t="shared" si="41"/>
        <v>9.732166754870896</v>
      </c>
      <c r="AB134" s="31">
        <f t="shared" si="41"/>
        <v>31.445774525772883</v>
      </c>
      <c r="AC134" s="31">
        <f t="shared" si="41"/>
        <v>43.262626652252045</v>
      </c>
    </row>
    <row r="135" spans="1:29" ht="15" customHeight="1">
      <c r="A135" s="17" t="s">
        <v>8</v>
      </c>
      <c r="B135" s="31"/>
      <c r="C135" s="31">
        <f t="shared" si="41"/>
        <v>290.85488178152934</v>
      </c>
      <c r="D135" s="31">
        <f t="shared" si="41"/>
        <v>-11.101730877011695</v>
      </c>
      <c r="E135" s="31">
        <f t="shared" si="41"/>
        <v>232.89575119062826</v>
      </c>
      <c r="F135" s="31">
        <f t="shared" si="41"/>
        <v>100.4546398215616</v>
      </c>
      <c r="G135" s="31">
        <f t="shared" si="41"/>
        <v>-66.14637207205884</v>
      </c>
      <c r="H135" s="31">
        <f t="shared" si="41"/>
        <v>5.0635753871086875</v>
      </c>
      <c r="I135" s="31">
        <f t="shared" si="41"/>
        <v>-42.1179656774285</v>
      </c>
      <c r="J135" s="31">
        <f t="shared" si="41"/>
        <v>76.77711324018792</v>
      </c>
      <c r="K135" s="31">
        <f t="shared" si="41"/>
        <v>-58.37089549131065</v>
      </c>
      <c r="L135" s="31">
        <f t="shared" si="41"/>
        <v>220.93985222848224</v>
      </c>
      <c r="M135" s="31">
        <f t="shared" si="41"/>
        <v>-25.321538018682176</v>
      </c>
      <c r="N135" s="31">
        <f t="shared" si="41"/>
        <v>-50.90308506381338</v>
      </c>
      <c r="O135" s="31">
        <f t="shared" si="41"/>
        <v>27.99683507577</v>
      </c>
      <c r="P135" s="31">
        <f t="shared" si="41"/>
        <v>57.084505950997944</v>
      </c>
      <c r="Q135" s="31">
        <f t="shared" si="41"/>
        <v>115.65344384013288</v>
      </c>
      <c r="R135" s="31">
        <f t="shared" si="41"/>
        <v>-1.6263135044280785</v>
      </c>
      <c r="S135" s="31">
        <f t="shared" si="41"/>
        <v>-21.049839505607803</v>
      </c>
      <c r="T135" s="31">
        <f t="shared" si="41"/>
        <v>30.15153463664275</v>
      </c>
      <c r="U135" s="31">
        <f t="shared" si="41"/>
        <v>-9.250242570986533</v>
      </c>
      <c r="V135" s="31">
        <f t="shared" si="41"/>
        <v>4.930951555680485</v>
      </c>
      <c r="W135" s="31">
        <f t="shared" si="41"/>
        <v>0.06268960277586721</v>
      </c>
      <c r="X135" s="31">
        <f t="shared" si="41"/>
        <v>-64.38437906114049</v>
      </c>
      <c r="Y135" s="31">
        <f t="shared" si="41"/>
        <v>-38.87909114039352</v>
      </c>
      <c r="Z135" s="31">
        <f t="shared" si="41"/>
        <v>23.02258478799979</v>
      </c>
      <c r="AA135" s="31">
        <f t="shared" si="41"/>
        <v>-22.182183199165074</v>
      </c>
      <c r="AB135" s="31">
        <f t="shared" si="41"/>
        <v>117.72836209466102</v>
      </c>
      <c r="AC135" s="31">
        <f t="shared" si="41"/>
        <v>96.67257050537555</v>
      </c>
    </row>
    <row r="136" spans="1:29" ht="15" customHeight="1">
      <c r="A136" s="17" t="s">
        <v>9</v>
      </c>
      <c r="B136" s="31"/>
      <c r="C136" s="31">
        <f t="shared" si="41"/>
        <v>55.049870458788504</v>
      </c>
      <c r="D136" s="31">
        <f t="shared" si="41"/>
        <v>133.1630041032764</v>
      </c>
      <c r="E136" s="31">
        <f t="shared" si="41"/>
        <v>7.475030995624254</v>
      </c>
      <c r="F136" s="31">
        <f t="shared" si="41"/>
        <v>-81.80086749898383</v>
      </c>
      <c r="G136" s="31">
        <f t="shared" si="41"/>
        <v>-57.07667163850918</v>
      </c>
      <c r="H136" s="41" t="s">
        <v>45</v>
      </c>
      <c r="I136" s="31">
        <f t="shared" si="41"/>
        <v>-41.92370325078792</v>
      </c>
      <c r="J136" s="31">
        <f t="shared" si="41"/>
        <v>-11.96355417007119</v>
      </c>
      <c r="K136" s="31">
        <f t="shared" si="41"/>
        <v>-40.592804039805706</v>
      </c>
      <c r="L136" s="31">
        <f t="shared" si="41"/>
        <v>148.56211459046946</v>
      </c>
      <c r="M136" s="31">
        <f t="shared" si="41"/>
        <v>-52.896715666919704</v>
      </c>
      <c r="N136" s="31">
        <f t="shared" si="41"/>
        <v>41.8133445780885</v>
      </c>
      <c r="O136" s="31">
        <f t="shared" si="41"/>
        <v>345.1063543328519</v>
      </c>
      <c r="P136" s="41" t="s">
        <v>45</v>
      </c>
      <c r="Q136" s="31">
        <f t="shared" si="41"/>
        <v>-95.4944686824352</v>
      </c>
      <c r="R136" s="31">
        <f t="shared" si="41"/>
        <v>9.968688886398635</v>
      </c>
      <c r="S136" s="31">
        <f t="shared" si="41"/>
        <v>31.103556632734673</v>
      </c>
      <c r="T136" s="31">
        <f t="shared" si="41"/>
        <v>-80.52784714205482</v>
      </c>
      <c r="U136" s="31">
        <f t="shared" si="41"/>
        <v>50.81939877834858</v>
      </c>
      <c r="V136" s="31">
        <f t="shared" si="41"/>
        <v>26.9505668408917</v>
      </c>
      <c r="W136" s="31">
        <f t="shared" si="41"/>
        <v>56.985226893767596</v>
      </c>
      <c r="X136" s="31">
        <f t="shared" si="41"/>
        <v>-17.259881863014957</v>
      </c>
      <c r="Y136" s="31">
        <f t="shared" si="41"/>
        <v>48.4809420821789</v>
      </c>
      <c r="Z136" s="31">
        <f t="shared" si="41"/>
        <v>-3.6300440894751818</v>
      </c>
      <c r="AA136" s="31">
        <f t="shared" si="41"/>
        <v>-17.678489984766944</v>
      </c>
      <c r="AB136" s="31">
        <f t="shared" si="41"/>
        <v>-10.344595957167035</v>
      </c>
      <c r="AC136" s="31">
        <f t="shared" si="41"/>
        <v>5.7116917078555485</v>
      </c>
    </row>
    <row r="137" spans="1:29" ht="15" customHeight="1">
      <c r="A137" s="17" t="s">
        <v>10</v>
      </c>
      <c r="B137" s="31"/>
      <c r="C137" s="31"/>
      <c r="D137" s="31"/>
      <c r="E137" s="31"/>
      <c r="F137" s="31"/>
      <c r="G137" s="31"/>
      <c r="H137" s="31"/>
      <c r="I137" s="31">
        <v>0</v>
      </c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>
        <f>((AC95/AB95)-1)*100</f>
        <v>-86.15083375488686</v>
      </c>
    </row>
    <row r="138" spans="1:29" ht="15" customHeight="1">
      <c r="A138" s="17" t="s">
        <v>17</v>
      </c>
      <c r="B138" s="31"/>
      <c r="C138" s="31">
        <f t="shared" si="41"/>
        <v>4.076422506542499</v>
      </c>
      <c r="D138" s="31">
        <f t="shared" si="41"/>
        <v>2.26156353933471</v>
      </c>
      <c r="E138" s="31">
        <f t="shared" si="41"/>
        <v>20.77476687467632</v>
      </c>
      <c r="F138" s="31">
        <f t="shared" si="41"/>
        <v>26.335959269051234</v>
      </c>
      <c r="G138" s="31">
        <f t="shared" si="41"/>
        <v>-7.8433452942985316</v>
      </c>
      <c r="H138" s="31">
        <f t="shared" si="41"/>
        <v>-8.634469035947678</v>
      </c>
      <c r="I138" s="31">
        <f t="shared" si="41"/>
        <v>-2.072810296571437</v>
      </c>
      <c r="J138" s="31">
        <f t="shared" si="41"/>
        <v>32.62879422911702</v>
      </c>
      <c r="K138" s="31">
        <f t="shared" si="41"/>
        <v>-13.327239804174562</v>
      </c>
      <c r="L138" s="31">
        <f t="shared" si="41"/>
        <v>16.63654488203836</v>
      </c>
      <c r="M138" s="31">
        <f t="shared" si="41"/>
        <v>20.491692002933682</v>
      </c>
      <c r="N138" s="31">
        <f t="shared" si="41"/>
        <v>21.72955118628723</v>
      </c>
      <c r="O138" s="31">
        <f t="shared" si="41"/>
        <v>3.773394016585918</v>
      </c>
      <c r="P138" s="31">
        <f t="shared" si="41"/>
        <v>12.184892299871187</v>
      </c>
      <c r="Q138" s="31">
        <f t="shared" si="41"/>
        <v>-17.923962686360596</v>
      </c>
      <c r="R138" s="31">
        <f t="shared" si="41"/>
        <v>13.02314240092306</v>
      </c>
      <c r="S138" s="31">
        <f t="shared" si="41"/>
        <v>14.174727095095552</v>
      </c>
      <c r="T138" s="31">
        <f t="shared" si="41"/>
        <v>8.275403795259727</v>
      </c>
      <c r="U138" s="31">
        <f t="shared" si="41"/>
        <v>9.312243708850199</v>
      </c>
      <c r="V138" s="31">
        <f t="shared" si="41"/>
        <v>13.513922825281345</v>
      </c>
      <c r="W138" s="31">
        <f t="shared" si="41"/>
        <v>3.914319248766307</v>
      </c>
      <c r="X138" s="31">
        <f t="shared" si="41"/>
        <v>-5.704255683678905</v>
      </c>
      <c r="Y138" s="31">
        <f t="shared" si="41"/>
        <v>6.214867078294417</v>
      </c>
      <c r="Z138" s="31">
        <f t="shared" si="41"/>
        <v>-1.8989378279045344</v>
      </c>
      <c r="AA138" s="31">
        <f t="shared" si="41"/>
        <v>7.293155786373995</v>
      </c>
      <c r="AB138" s="31">
        <f>((AB96/AA96)-1)*100</f>
        <v>8.799728897916115</v>
      </c>
      <c r="AC138" s="31">
        <f>((AC96/AB96)-1)*100</f>
        <v>-3.068496277167887</v>
      </c>
    </row>
    <row r="139" spans="1:29" ht="15" customHeight="1">
      <c r="A139" s="17" t="s">
        <v>11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15" customHeight="1">
      <c r="A140" s="17" t="s">
        <v>12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15" customHeight="1">
      <c r="A141" s="17" t="s">
        <v>13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>
        <f>((AB99/AA99)-1)*100</f>
        <v>0.7535289772759413</v>
      </c>
      <c r="AC141" s="31">
        <f>((AC99/AB99)-1)*100</f>
        <v>10.88728112509132</v>
      </c>
    </row>
    <row r="142" spans="1:29" ht="15" customHeight="1">
      <c r="A142" s="17" t="s">
        <v>14</v>
      </c>
      <c r="B142" s="31"/>
      <c r="C142" s="31">
        <f>((C100/B100)-1)*100</f>
        <v>381.2957329076859</v>
      </c>
      <c r="D142" s="31">
        <f>((D100/C100)-1)*100</f>
        <v>-100</v>
      </c>
      <c r="E142" s="31"/>
      <c r="F142" s="31">
        <f>((F100/E100)-1)*100</f>
        <v>-100</v>
      </c>
      <c r="G142" s="31"/>
      <c r="H142" s="31">
        <f>((H100/G100)-1)*100</f>
        <v>-35.891636342039334</v>
      </c>
      <c r="I142" s="31">
        <f>((I100/H100)-1)*100</f>
        <v>-0.9381764083298494</v>
      </c>
      <c r="J142" s="31">
        <f>((J100/I100)-1)*100</f>
        <v>27.72613630628595</v>
      </c>
      <c r="K142" s="31">
        <f>((K100/J100)-1)*100</f>
        <v>-100</v>
      </c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41" t="s">
        <v>45</v>
      </c>
    </row>
    <row r="143" spans="1:29" ht="15" customHeight="1">
      <c r="A143" s="17" t="s">
        <v>15</v>
      </c>
      <c r="B143" s="31"/>
      <c r="C143" s="31">
        <f>((C101/B101)-1)*100</f>
        <v>44.84684011079567</v>
      </c>
      <c r="D143" s="31">
        <f>((D101/C101)-1)*100</f>
        <v>-65.6158469487585</v>
      </c>
      <c r="E143" s="31">
        <f>((E101/D101)-1)*100</f>
        <v>373.0345035924823</v>
      </c>
      <c r="F143" s="31">
        <f>((F101/E101)-1)*100</f>
        <v>217.3896072732723</v>
      </c>
      <c r="G143" s="31">
        <f>((G101/F101)-1)*100</f>
        <v>-100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15" customHeight="1">
      <c r="A144" s="2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s="30" customFormat="1" ht="15" customHeight="1">
      <c r="A145" s="9" t="s">
        <v>21</v>
      </c>
      <c r="B145" s="29"/>
      <c r="C145" s="29">
        <f aca="true" t="shared" si="42" ref="C145:AC145">((C103/B103)-1)*100</f>
        <v>37.295475570562786</v>
      </c>
      <c r="D145" s="29">
        <f t="shared" si="42"/>
        <v>-4.484082483420493</v>
      </c>
      <c r="E145" s="29">
        <f t="shared" si="42"/>
        <v>-3.272684558368766</v>
      </c>
      <c r="F145" s="29">
        <f t="shared" si="42"/>
        <v>5.977537560897872</v>
      </c>
      <c r="G145" s="29">
        <f t="shared" si="42"/>
        <v>-12.187746409733148</v>
      </c>
      <c r="H145" s="29">
        <f t="shared" si="42"/>
        <v>-14.922772223566849</v>
      </c>
      <c r="I145" s="29">
        <f t="shared" si="42"/>
        <v>-10.90568921014583</v>
      </c>
      <c r="J145" s="29">
        <f t="shared" si="42"/>
        <v>34.5288907712451</v>
      </c>
      <c r="K145" s="29">
        <f t="shared" si="42"/>
        <v>-5.559504699550288</v>
      </c>
      <c r="L145" s="29">
        <f t="shared" si="42"/>
        <v>16.18621559362743</v>
      </c>
      <c r="M145" s="29">
        <f t="shared" si="42"/>
        <v>13.352256532412031</v>
      </c>
      <c r="N145" s="29">
        <f t="shared" si="42"/>
        <v>22.667924075283263</v>
      </c>
      <c r="O145" s="29">
        <f t="shared" si="42"/>
        <v>2.834154999566474</v>
      </c>
      <c r="P145" s="29">
        <f t="shared" si="42"/>
        <v>113.62568379792322</v>
      </c>
      <c r="Q145" s="29">
        <f t="shared" si="42"/>
        <v>-11.216307342779363</v>
      </c>
      <c r="R145" s="29">
        <f t="shared" si="42"/>
        <v>1.4340572508506622</v>
      </c>
      <c r="S145" s="29">
        <f t="shared" si="42"/>
        <v>22.304479824645853</v>
      </c>
      <c r="T145" s="29">
        <f t="shared" si="42"/>
        <v>23.460491757940204</v>
      </c>
      <c r="U145" s="29">
        <f t="shared" si="42"/>
        <v>7.90804701019181</v>
      </c>
      <c r="V145" s="29">
        <f t="shared" si="42"/>
        <v>15.808652368604449</v>
      </c>
      <c r="W145" s="29">
        <f t="shared" si="42"/>
        <v>9.387739192952793</v>
      </c>
      <c r="X145" s="29">
        <f t="shared" si="42"/>
        <v>2.2348502080026256</v>
      </c>
      <c r="Y145" s="29">
        <f t="shared" si="42"/>
        <v>6.499873178430993</v>
      </c>
      <c r="Z145" s="29">
        <f t="shared" si="42"/>
        <v>-2.7816211460292783</v>
      </c>
      <c r="AA145" s="29">
        <f t="shared" si="42"/>
        <v>9.299986954576344</v>
      </c>
      <c r="AB145" s="29">
        <f t="shared" si="42"/>
        <v>3.545694543161093</v>
      </c>
      <c r="AC145" s="29">
        <f t="shared" si="42"/>
        <v>15.985138827747768</v>
      </c>
    </row>
    <row r="146" spans="1:29" ht="15" customHeight="1">
      <c r="A146" s="17" t="s">
        <v>32</v>
      </c>
      <c r="B146" s="31"/>
      <c r="C146" s="31">
        <f aca="true" t="shared" si="43" ref="C146:AC146">((C104/B104)-1)*100</f>
        <v>40.601508594923196</v>
      </c>
      <c r="D146" s="31">
        <f t="shared" si="43"/>
        <v>42.03939773954131</v>
      </c>
      <c r="E146" s="31">
        <f t="shared" si="43"/>
        <v>-2.739426829580016</v>
      </c>
      <c r="F146" s="31">
        <f t="shared" si="43"/>
        <v>11.68840801279698</v>
      </c>
      <c r="G146" s="31">
        <f t="shared" si="43"/>
        <v>18.29211541998188</v>
      </c>
      <c r="H146" s="31">
        <f t="shared" si="43"/>
        <v>-23.288132589148848</v>
      </c>
      <c r="I146" s="31">
        <f t="shared" si="43"/>
        <v>-33.90660224014103</v>
      </c>
      <c r="J146" s="31">
        <f t="shared" si="43"/>
        <v>2.776962867327404</v>
      </c>
      <c r="K146" s="31">
        <f t="shared" si="43"/>
        <v>6.512661028653977</v>
      </c>
      <c r="L146" s="31">
        <f t="shared" si="43"/>
        <v>9.013367058022471</v>
      </c>
      <c r="M146" s="31">
        <f t="shared" si="43"/>
        <v>15.349860235089219</v>
      </c>
      <c r="N146" s="31">
        <f t="shared" si="43"/>
        <v>20.011508669323263</v>
      </c>
      <c r="O146" s="31">
        <f t="shared" si="43"/>
        <v>3.0845912046816304</v>
      </c>
      <c r="P146" s="31">
        <f t="shared" si="43"/>
        <v>251.47984734503072</v>
      </c>
      <c r="Q146" s="31">
        <f t="shared" si="43"/>
        <v>-11.963976009508482</v>
      </c>
      <c r="R146" s="31">
        <f t="shared" si="43"/>
        <v>4.4782849839178684</v>
      </c>
      <c r="S146" s="31">
        <f t="shared" si="43"/>
        <v>19.775122050956462</v>
      </c>
      <c r="T146" s="31">
        <f t="shared" si="43"/>
        <v>12.911728335116933</v>
      </c>
      <c r="U146" s="31">
        <f t="shared" si="43"/>
        <v>6.116790467741295</v>
      </c>
      <c r="V146" s="31">
        <f t="shared" si="43"/>
        <v>8.168350291554894</v>
      </c>
      <c r="W146" s="31">
        <f t="shared" si="43"/>
        <v>5.885645989498989</v>
      </c>
      <c r="X146" s="31">
        <f t="shared" si="43"/>
        <v>4.10675781478107</v>
      </c>
      <c r="Y146" s="31">
        <f t="shared" si="43"/>
        <v>1.4887142790679375</v>
      </c>
      <c r="Z146" s="31">
        <f t="shared" si="43"/>
        <v>-1.6014191871702832</v>
      </c>
      <c r="AA146" s="31">
        <f t="shared" si="43"/>
        <v>4.4050992819792745</v>
      </c>
      <c r="AB146" s="31">
        <f t="shared" si="43"/>
        <v>5.2376825912209934</v>
      </c>
      <c r="AC146" s="31">
        <f t="shared" si="43"/>
        <v>8.537920566014744</v>
      </c>
    </row>
    <row r="147" spans="1:30" ht="15" customHeight="1">
      <c r="A147" s="18" t="s">
        <v>24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>
        <f aca="true" t="shared" si="44" ref="AC147:AC156">((AC105/AB105)-1)*100</f>
        <v>6.826276919314966</v>
      </c>
      <c r="AD147" s="1" t="s">
        <v>5</v>
      </c>
    </row>
    <row r="148" spans="1:30" ht="15" customHeight="1">
      <c r="A148" s="18" t="s">
        <v>25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>
        <f t="shared" si="44"/>
        <v>23.3598007706884</v>
      </c>
      <c r="AD148" s="1" t="s">
        <v>5</v>
      </c>
    </row>
    <row r="149" spans="1:29" ht="15" customHeight="1">
      <c r="A149" s="18" t="s">
        <v>26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>
        <f t="shared" si="44"/>
        <v>38.34306254891726</v>
      </c>
    </row>
    <row r="150" spans="1:29" ht="15" customHeight="1">
      <c r="A150" s="17" t="s">
        <v>18</v>
      </c>
      <c r="B150" s="31"/>
      <c r="C150" s="31">
        <f>((C108/B108)-1)*100</f>
        <v>43.01368917273669</v>
      </c>
      <c r="D150" s="31">
        <f>((D108/C108)-1)*100</f>
        <v>-100</v>
      </c>
      <c r="E150" s="31"/>
      <c r="F150" s="31">
        <f aca="true" t="shared" si="45" ref="F150:AA150">((F108/E108)-1)*100</f>
        <v>44.78359866183925</v>
      </c>
      <c r="G150" s="31">
        <f t="shared" si="45"/>
        <v>58.78213577757323</v>
      </c>
      <c r="H150" s="31">
        <f t="shared" si="45"/>
        <v>-87.90467352794175</v>
      </c>
      <c r="I150" s="31">
        <f t="shared" si="45"/>
        <v>74.46412594693427</v>
      </c>
      <c r="J150" s="31">
        <f t="shared" si="45"/>
        <v>455.77809819906196</v>
      </c>
      <c r="K150" s="31">
        <f t="shared" si="45"/>
        <v>-36.299414106825765</v>
      </c>
      <c r="L150" s="31">
        <f t="shared" si="45"/>
        <v>19.810390891975494</v>
      </c>
      <c r="M150" s="31">
        <f t="shared" si="45"/>
        <v>39.51306986965821</v>
      </c>
      <c r="N150" s="31">
        <f t="shared" si="45"/>
        <v>39.5445610833401</v>
      </c>
      <c r="O150" s="31">
        <f t="shared" si="45"/>
        <v>17.478285061601404</v>
      </c>
      <c r="P150" s="31">
        <f t="shared" si="45"/>
        <v>17.04582154757679</v>
      </c>
      <c r="Q150" s="31">
        <f t="shared" si="45"/>
        <v>-18.972926058598183</v>
      </c>
      <c r="R150" s="31">
        <f t="shared" si="45"/>
        <v>-20.8163489000351</v>
      </c>
      <c r="S150" s="31">
        <f t="shared" si="45"/>
        <v>7.933547393156126</v>
      </c>
      <c r="T150" s="31">
        <f t="shared" si="45"/>
        <v>2.9534018313562838</v>
      </c>
      <c r="U150" s="31">
        <f t="shared" si="45"/>
        <v>18.14242889676727</v>
      </c>
      <c r="V150" s="31">
        <f t="shared" si="45"/>
        <v>35.65040791767839</v>
      </c>
      <c r="W150" s="31">
        <f t="shared" si="45"/>
        <v>20.97943274454841</v>
      </c>
      <c r="X150" s="31">
        <f t="shared" si="45"/>
        <v>-7.643008540862716</v>
      </c>
      <c r="Y150" s="31">
        <f t="shared" si="45"/>
        <v>-18.64242951532018</v>
      </c>
      <c r="Z150" s="31">
        <f t="shared" si="45"/>
        <v>73.27623859754515</v>
      </c>
      <c r="AA150" s="31">
        <f t="shared" si="45"/>
        <v>7.670597291338632</v>
      </c>
      <c r="AB150" s="31">
        <f>((AB108/AA108)-1)*100</f>
        <v>-15.13086972137916</v>
      </c>
      <c r="AC150" s="31">
        <f t="shared" si="44"/>
        <v>3.1882864828558066</v>
      </c>
    </row>
    <row r="151" spans="1:29" ht="15" customHeight="1">
      <c r="A151" s="19" t="s">
        <v>27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>
        <f t="shared" si="44"/>
        <v>-49.53260345246348</v>
      </c>
    </row>
    <row r="152" spans="1:29" ht="15" customHeight="1">
      <c r="A152" s="19" t="s">
        <v>28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>
        <f t="shared" si="44"/>
        <v>10.101095306243613</v>
      </c>
    </row>
    <row r="153" spans="1:29" ht="15" customHeight="1">
      <c r="A153" s="17" t="s">
        <v>19</v>
      </c>
      <c r="B153" s="31"/>
      <c r="C153" s="31">
        <f>((C111/B111)-1)*100</f>
        <v>202.20767651826796</v>
      </c>
      <c r="D153" s="31">
        <f>((D111/C111)-1)*100</f>
        <v>-64.78390257189022</v>
      </c>
      <c r="E153" s="31">
        <f>((E111/D111)-1)*100</f>
        <v>-19.743143286641363</v>
      </c>
      <c r="F153" s="31">
        <f>((F111/E111)-1)*100</f>
        <v>152.0894437276017</v>
      </c>
      <c r="G153" s="31">
        <f>((G111/F111)-1)*100</f>
        <v>-96.320478276763</v>
      </c>
      <c r="H153" s="41" t="s">
        <v>45</v>
      </c>
      <c r="I153" s="31">
        <f aca="true" t="shared" si="46" ref="I153:R153">((I111/H111)-1)*100</f>
        <v>58.94770295827036</v>
      </c>
      <c r="J153" s="31">
        <f t="shared" si="46"/>
        <v>26.336550687313487</v>
      </c>
      <c r="K153" s="31">
        <f t="shared" si="46"/>
        <v>-2.6851341669257622</v>
      </c>
      <c r="L153" s="31">
        <f t="shared" si="46"/>
        <v>1.5758197422973907</v>
      </c>
      <c r="M153" s="31">
        <f t="shared" si="46"/>
        <v>25.43373456977558</v>
      </c>
      <c r="N153" s="31">
        <f t="shared" si="46"/>
        <v>33.74931752326182</v>
      </c>
      <c r="O153" s="31">
        <f t="shared" si="46"/>
        <v>-6.273370511292786</v>
      </c>
      <c r="P153" s="31">
        <f t="shared" si="46"/>
        <v>12.207127468935175</v>
      </c>
      <c r="Q153" s="31">
        <f t="shared" si="46"/>
        <v>-4.911246125985469</v>
      </c>
      <c r="R153" s="31">
        <f t="shared" si="46"/>
        <v>0.7135469450264775</v>
      </c>
      <c r="S153" s="31">
        <f aca="true" t="shared" si="47" ref="S153:AA153">((S111/R111)-1)*100</f>
        <v>51.821639729099324</v>
      </c>
      <c r="T153" s="31">
        <f t="shared" si="47"/>
        <v>66.03029508261255</v>
      </c>
      <c r="U153" s="31">
        <f t="shared" si="47"/>
        <v>9.264956508802658</v>
      </c>
      <c r="V153" s="31">
        <f t="shared" si="47"/>
        <v>22.693957721499224</v>
      </c>
      <c r="W153" s="31">
        <f t="shared" si="47"/>
        <v>16.181241204173702</v>
      </c>
      <c r="X153" s="31">
        <f t="shared" si="47"/>
        <v>1.468319138451002</v>
      </c>
      <c r="Y153" s="31">
        <f t="shared" si="47"/>
        <v>16.37337172777635</v>
      </c>
      <c r="Z153" s="31">
        <f t="shared" si="47"/>
        <v>-17.44352756035269</v>
      </c>
      <c r="AA153" s="31">
        <f t="shared" si="47"/>
        <v>3.001171257948654</v>
      </c>
      <c r="AB153" s="31">
        <f>((AB111/AA111)-1)*100</f>
        <v>23.2255847566758</v>
      </c>
      <c r="AC153" s="31">
        <f t="shared" si="44"/>
        <v>17.86917133596635</v>
      </c>
    </row>
    <row r="154" spans="1:29" ht="15" customHeight="1">
      <c r="A154" s="18" t="s">
        <v>29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>
        <f t="shared" si="44"/>
        <v>32.44286288772802</v>
      </c>
    </row>
    <row r="155" spans="1:30" ht="15" customHeight="1">
      <c r="A155" s="18" t="s">
        <v>30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>
        <f t="shared" si="44"/>
        <v>1.8425401172734057</v>
      </c>
      <c r="AD155" s="1" t="s">
        <v>5</v>
      </c>
    </row>
    <row r="156" spans="1:29" ht="15" customHeight="1">
      <c r="A156" s="17" t="s">
        <v>16</v>
      </c>
      <c r="B156" s="31"/>
      <c r="C156" s="31">
        <f aca="true" t="shared" si="48" ref="C156:R156">((C114/B114)-1)*100</f>
        <v>-61.65480348012006</v>
      </c>
      <c r="D156" s="31">
        <f t="shared" si="48"/>
        <v>-48.221614104073694</v>
      </c>
      <c r="E156" s="31">
        <f t="shared" si="48"/>
        <v>299.25218960355284</v>
      </c>
      <c r="F156" s="31">
        <f t="shared" si="48"/>
        <v>-57.76531808748562</v>
      </c>
      <c r="G156" s="31">
        <f t="shared" si="48"/>
        <v>-83.0116823220043</v>
      </c>
      <c r="H156" s="31">
        <f t="shared" si="48"/>
        <v>199.64061367590787</v>
      </c>
      <c r="I156" s="31">
        <f t="shared" si="48"/>
        <v>61.58149665641839</v>
      </c>
      <c r="J156" s="31">
        <f t="shared" si="48"/>
        <v>12.456539248563182</v>
      </c>
      <c r="K156" s="31">
        <f t="shared" si="48"/>
        <v>18.610421714370815</v>
      </c>
      <c r="L156" s="31">
        <f t="shared" si="48"/>
        <v>92.93322745678647</v>
      </c>
      <c r="M156" s="31">
        <f t="shared" si="48"/>
        <v>-41.286355508508464</v>
      </c>
      <c r="N156" s="31">
        <f t="shared" si="48"/>
        <v>-77.72985112043524</v>
      </c>
      <c r="O156" s="31">
        <f t="shared" si="48"/>
        <v>-27.451716677667427</v>
      </c>
      <c r="P156" s="31">
        <f t="shared" si="48"/>
        <v>11.64750551402105</v>
      </c>
      <c r="Q156" s="31">
        <f t="shared" si="48"/>
        <v>141.47566746732272</v>
      </c>
      <c r="R156" s="31">
        <f t="shared" si="48"/>
        <v>-45.81106774901972</v>
      </c>
      <c r="S156" s="31">
        <f aca="true" t="shared" si="49" ref="S156:AA157">((S114/R114)-1)*100</f>
        <v>-25.937843749455737</v>
      </c>
      <c r="T156" s="31">
        <f t="shared" si="49"/>
        <v>-43.682120300904856</v>
      </c>
      <c r="U156" s="31">
        <f t="shared" si="49"/>
        <v>-33.196475286893815</v>
      </c>
      <c r="V156" s="31">
        <f t="shared" si="49"/>
        <v>13.895514927969455</v>
      </c>
      <c r="W156" s="31">
        <f t="shared" si="49"/>
        <v>-20.160898089568846</v>
      </c>
      <c r="X156" s="31">
        <f t="shared" si="49"/>
        <v>151.99013274234164</v>
      </c>
      <c r="Y156" s="31">
        <f t="shared" si="49"/>
        <v>324.9289252914708</v>
      </c>
      <c r="Z156" s="31">
        <f t="shared" si="49"/>
        <v>81.64501370295349</v>
      </c>
      <c r="AA156" s="31">
        <f t="shared" si="49"/>
        <v>39.93255628841823</v>
      </c>
      <c r="AB156" s="31">
        <f>((AB114/AA114)-1)*100</f>
        <v>6.406219534709701</v>
      </c>
      <c r="AC156" s="31">
        <f t="shared" si="44"/>
        <v>24.311868397245682</v>
      </c>
    </row>
    <row r="157" spans="1:29" ht="15" customHeight="1">
      <c r="A157" s="17" t="s">
        <v>15</v>
      </c>
      <c r="B157" s="31"/>
      <c r="C157" s="31">
        <f>((C115/B115)-1)*100</f>
        <v>-39.6872515153276</v>
      </c>
      <c r="D157" s="31">
        <f>((D115/C115)-1)*100</f>
        <v>442.89354153561777</v>
      </c>
      <c r="E157" s="31">
        <f>((E115/D115)-1)*100</f>
        <v>171.56081020415797</v>
      </c>
      <c r="F157" s="31">
        <f>((F115/E115)-1)*100</f>
        <v>-96.1595968408084</v>
      </c>
      <c r="G157" s="31">
        <f>((G115/F115)-1)*100</f>
        <v>-100</v>
      </c>
      <c r="H157" s="31"/>
      <c r="I157" s="31">
        <f>((I115/H115)-1)*100</f>
        <v>-54.92841692090585</v>
      </c>
      <c r="J157" s="31">
        <f>((J115/I115)-1)*100</f>
        <v>-100</v>
      </c>
      <c r="K157" s="31"/>
      <c r="L157" s="41" t="s">
        <v>45</v>
      </c>
      <c r="M157" s="31">
        <f>((M115/L115)-1)*100</f>
        <v>-100</v>
      </c>
      <c r="N157" s="31"/>
      <c r="O157" s="31"/>
      <c r="P157" s="31"/>
      <c r="Q157" s="31"/>
      <c r="R157" s="31"/>
      <c r="S157" s="31">
        <f t="shared" si="49"/>
        <v>-94.3412464712251</v>
      </c>
      <c r="T157" s="31">
        <f t="shared" si="49"/>
        <v>152.65843174167938</v>
      </c>
      <c r="U157" s="31">
        <f t="shared" si="49"/>
        <v>-8.341247249626438</v>
      </c>
      <c r="V157" s="41" t="s">
        <v>45</v>
      </c>
      <c r="W157" s="31">
        <f t="shared" si="49"/>
        <v>-100</v>
      </c>
      <c r="X157" s="31"/>
      <c r="Y157" s="31"/>
      <c r="Z157" s="31">
        <f t="shared" si="49"/>
        <v>-100</v>
      </c>
      <c r="AA157" s="31"/>
      <c r="AB157" s="31">
        <f>((AB115/AA115)-1)*100</f>
        <v>-100</v>
      </c>
      <c r="AC157" s="31"/>
    </row>
    <row r="158" spans="1:30" ht="15" customHeight="1">
      <c r="A158" s="17" t="s">
        <v>12</v>
      </c>
      <c r="B158" s="31"/>
      <c r="C158" s="31">
        <f>((C116/B116)-1)*100</f>
        <v>-33.683436941418776</v>
      </c>
      <c r="D158" s="31">
        <f>((D116/C116)-1)*100</f>
        <v>430.5816845260498</v>
      </c>
      <c r="E158" s="31">
        <f>((E116/D116)-1)*100</f>
        <v>-100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1" t="s">
        <v>5</v>
      </c>
    </row>
    <row r="159" spans="1:29" ht="15" customHeight="1">
      <c r="A159" s="17" t="s">
        <v>22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>
        <f>((Y117/X117)-1)*100</f>
        <v>-20.766633288880886</v>
      </c>
      <c r="Z159" s="31">
        <f>((Z117/Y117)-1)*100</f>
        <v>-100</v>
      </c>
      <c r="AA159" s="31"/>
      <c r="AB159" s="31"/>
      <c r="AC159" s="31"/>
    </row>
    <row r="160" spans="1:29" ht="15" customHeight="1">
      <c r="A160" s="17" t="s">
        <v>23</v>
      </c>
      <c r="B160" s="39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15" customHeight="1">
      <c r="A161" s="21"/>
      <c r="B161" s="21"/>
      <c r="C161" s="33"/>
      <c r="D161" s="33"/>
      <c r="E161" s="33"/>
      <c r="F161" s="33"/>
      <c r="G161" s="33"/>
      <c r="H161" s="33"/>
      <c r="I161" s="33"/>
      <c r="J161" s="33"/>
      <c r="K161" s="33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33"/>
      <c r="Y161" s="33"/>
      <c r="Z161" s="33"/>
      <c r="AA161" s="33"/>
      <c r="AB161" s="33"/>
      <c r="AC161" s="33"/>
    </row>
    <row r="162" spans="1:29" s="2" customFormat="1" ht="15" customHeight="1">
      <c r="A162" s="28" t="s">
        <v>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6"/>
      <c r="Q162" s="26"/>
      <c r="R162" s="26"/>
      <c r="S162" s="26"/>
      <c r="T162" s="26"/>
      <c r="U162" s="26"/>
      <c r="V162" s="1"/>
      <c r="W162" s="1"/>
      <c r="AC162" s="2" t="s">
        <v>5</v>
      </c>
    </row>
    <row r="163" spans="1:29" ht="15" customHeight="1">
      <c r="A163" s="28" t="s">
        <v>44</v>
      </c>
      <c r="AC163" s="1" t="s">
        <v>5</v>
      </c>
    </row>
    <row r="164" ht="15" customHeight="1">
      <c r="A164" s="28" t="s">
        <v>40</v>
      </c>
    </row>
    <row r="165" spans="1:29" s="27" customFormat="1" ht="15" customHeight="1" hidden="1">
      <c r="A165" s="27" t="s">
        <v>4</v>
      </c>
      <c r="B165" s="27">
        <v>101322.1</v>
      </c>
      <c r="C165" s="27">
        <v>163054.87033933564</v>
      </c>
      <c r="D165" s="27">
        <v>262399.72070631734</v>
      </c>
      <c r="E165" s="27">
        <v>422272.65756282647</v>
      </c>
      <c r="F165" s="27">
        <v>679551.7801817505</v>
      </c>
      <c r="G165" s="27">
        <v>1093584</v>
      </c>
      <c r="H165" s="27">
        <v>2270721.2278328654</v>
      </c>
      <c r="I165" s="27">
        <v>4714932.638490317</v>
      </c>
      <c r="J165" s="27">
        <v>9790100.833609477</v>
      </c>
      <c r="K165" s="27">
        <v>11993593.657020614</v>
      </c>
      <c r="L165" s="27">
        <v>14693034.449236713</v>
      </c>
      <c r="M165" s="27">
        <v>18000047.983957287</v>
      </c>
      <c r="N165" s="27">
        <v>22051382.81980931</v>
      </c>
      <c r="O165" s="27">
        <f>'[2]Hoja1'!B27</f>
        <v>27014566</v>
      </c>
      <c r="P165" s="27">
        <f>'[2]Hoja1'!C27</f>
        <v>30759643</v>
      </c>
      <c r="Q165" s="27">
        <f>'[2]Hoja1'!D27</f>
        <v>39453744</v>
      </c>
      <c r="R165" s="27">
        <f>'[2]Hoja1'!E27</f>
        <v>52919125</v>
      </c>
      <c r="S165" s="27">
        <f>'[2]Hoja1'!F27</f>
        <v>69071547</v>
      </c>
      <c r="T165" s="27">
        <f>'[2]Hoja1'!G27</f>
        <v>81329056</v>
      </c>
      <c r="U165" s="27">
        <f>'[2]Hoja1'!H27</f>
        <v>101532814</v>
      </c>
      <c r="V165" s="27">
        <f>'[2]Hoja1'!I27</f>
        <v>110932058</v>
      </c>
      <c r="W165" s="27">
        <f>'[2]Hoja1'!J27</f>
        <v>116280930</v>
      </c>
      <c r="X165" s="27">
        <f>'[2]Hoja1'!K27</f>
        <v>121559627</v>
      </c>
      <c r="Y165" s="27">
        <f>'[2]Hoja1'!L27</f>
        <v>135261931</v>
      </c>
      <c r="Z165" s="27">
        <f>'[2]Hoja1'!M27</f>
        <v>153969550</v>
      </c>
      <c r="AA165" s="27">
        <f>'[2]Hoja1'!N27</f>
        <v>158256325</v>
      </c>
      <c r="AB165" s="27">
        <f>'[2]Hoja1'!O27</f>
        <v>174732787</v>
      </c>
      <c r="AC165" s="27">
        <v>259297000</v>
      </c>
    </row>
    <row r="166" spans="1:11" ht="1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</row>
    <row r="167" spans="1:29" ht="15" customHeight="1">
      <c r="A167" s="44" t="s">
        <v>36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</row>
    <row r="168" spans="1:29" ht="15" customHeight="1">
      <c r="A168" s="45" t="s">
        <v>37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5" t="s">
        <v>1</v>
      </c>
      <c r="B170" s="6">
        <v>1980</v>
      </c>
      <c r="C170" s="6">
        <v>1981</v>
      </c>
      <c r="D170" s="6">
        <v>1982</v>
      </c>
      <c r="E170" s="6">
        <v>1983</v>
      </c>
      <c r="F170" s="6">
        <v>1984</v>
      </c>
      <c r="G170" s="6">
        <v>1985</v>
      </c>
      <c r="H170" s="6">
        <v>1986</v>
      </c>
      <c r="I170" s="6">
        <v>1987</v>
      </c>
      <c r="J170" s="6">
        <v>1988</v>
      </c>
      <c r="K170" s="6">
        <v>1989</v>
      </c>
      <c r="L170" s="6">
        <v>1990</v>
      </c>
      <c r="M170" s="6">
        <v>1991</v>
      </c>
      <c r="N170" s="6">
        <v>1992</v>
      </c>
      <c r="O170" s="6">
        <v>1993</v>
      </c>
      <c r="P170" s="6">
        <v>1994</v>
      </c>
      <c r="Q170" s="6">
        <v>1995</v>
      </c>
      <c r="R170" s="6">
        <v>1996</v>
      </c>
      <c r="S170" s="6">
        <v>1997</v>
      </c>
      <c r="T170" s="7">
        <v>1998</v>
      </c>
      <c r="U170" s="7">
        <v>1999</v>
      </c>
      <c r="V170" s="7">
        <v>2000</v>
      </c>
      <c r="W170" s="7">
        <v>2001</v>
      </c>
      <c r="X170" s="7">
        <v>2002</v>
      </c>
      <c r="Y170" s="7">
        <v>2003</v>
      </c>
      <c r="Z170" s="7">
        <v>2004</v>
      </c>
      <c r="AA170" s="7">
        <v>2005</v>
      </c>
      <c r="AB170" s="6">
        <v>2006</v>
      </c>
      <c r="AC170" s="6">
        <v>2007</v>
      </c>
    </row>
    <row r="171" spans="1:2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9" s="30" customFormat="1" ht="15" customHeight="1">
      <c r="A172" s="9" t="s">
        <v>20</v>
      </c>
      <c r="B172" s="29">
        <f aca="true" t="shared" si="50" ref="B172:AC181">(B7/B$165)*100</f>
        <v>3.225357547859746</v>
      </c>
      <c r="C172" s="29">
        <f t="shared" si="50"/>
        <v>3.4761304511814037</v>
      </c>
      <c r="D172" s="29">
        <f t="shared" si="50"/>
        <v>3.349088930561665</v>
      </c>
      <c r="E172" s="29">
        <f t="shared" si="50"/>
        <v>3.750183611555264</v>
      </c>
      <c r="F172" s="29">
        <f t="shared" si="50"/>
        <v>3.9365653626637944</v>
      </c>
      <c r="G172" s="29">
        <f t="shared" si="50"/>
        <v>3.4098889522889873</v>
      </c>
      <c r="H172" s="29">
        <f t="shared" si="50"/>
        <v>2.3704362887103736</v>
      </c>
      <c r="I172" s="29">
        <f t="shared" si="50"/>
        <v>2.4579778521948867</v>
      </c>
      <c r="J172" s="29">
        <f t="shared" si="50"/>
        <v>3.2004675470178983</v>
      </c>
      <c r="K172" s="29">
        <f t="shared" si="50"/>
        <v>3.1278484224818293</v>
      </c>
      <c r="L172" s="29">
        <f t="shared" si="50"/>
        <v>3.799722255663824</v>
      </c>
      <c r="M172" s="29">
        <f t="shared" si="50"/>
        <v>4.342057480605517</v>
      </c>
      <c r="N172" s="29">
        <f t="shared" si="50"/>
        <v>4.994083314406508</v>
      </c>
      <c r="O172" s="29">
        <f t="shared" si="50"/>
        <v>4.596663518488508</v>
      </c>
      <c r="P172" s="29">
        <f t="shared" si="50"/>
        <v>9.353375921820676</v>
      </c>
      <c r="Q172" s="29">
        <f t="shared" si="50"/>
        <v>8.934736209065482</v>
      </c>
      <c r="R172" s="29">
        <f t="shared" si="50"/>
        <v>8.816803769903602</v>
      </c>
      <c r="S172" s="29">
        <f t="shared" si="50"/>
        <v>9.726153892282158</v>
      </c>
      <c r="T172" s="29">
        <f t="shared" si="50"/>
        <v>11.773428493993586</v>
      </c>
      <c r="U172" s="29">
        <f t="shared" si="50"/>
        <v>11.70986121787189</v>
      </c>
      <c r="V172" s="29">
        <f t="shared" si="50"/>
        <v>13.920920495317954</v>
      </c>
      <c r="W172" s="29">
        <f t="shared" si="50"/>
        <v>15.384508855407327</v>
      </c>
      <c r="X172" s="29">
        <f t="shared" si="50"/>
        <v>16.085853503811755</v>
      </c>
      <c r="Y172" s="29">
        <f t="shared" si="50"/>
        <v>16.715098208231257</v>
      </c>
      <c r="Z172" s="29">
        <f t="shared" si="50"/>
        <v>15.57124431746407</v>
      </c>
      <c r="AA172" s="29">
        <f t="shared" si="50"/>
        <v>17.31919399619573</v>
      </c>
      <c r="AB172" s="29">
        <f t="shared" si="50"/>
        <v>17.332210868930968</v>
      </c>
      <c r="AC172" s="29">
        <f t="shared" si="50"/>
        <v>14.15378882131301</v>
      </c>
    </row>
    <row r="173" spans="1:29" ht="15" customHeight="1">
      <c r="A173" s="17" t="s">
        <v>6</v>
      </c>
      <c r="B173" s="31">
        <f t="shared" si="50"/>
        <v>0.42636305406224306</v>
      </c>
      <c r="C173" s="31">
        <f t="shared" si="50"/>
        <v>0.3593882223698487</v>
      </c>
      <c r="D173" s="31">
        <f t="shared" si="50"/>
        <v>0.2972564139551774</v>
      </c>
      <c r="E173" s="31">
        <f t="shared" si="50"/>
        <v>0.2027126276516359</v>
      </c>
      <c r="F173" s="31">
        <f t="shared" si="50"/>
        <v>0.0943268811434149</v>
      </c>
      <c r="G173" s="31">
        <f t="shared" si="50"/>
        <v>0.046909976737040775</v>
      </c>
      <c r="H173" s="31">
        <f t="shared" si="50"/>
        <v>0.05971670953612133</v>
      </c>
      <c r="I173" s="31">
        <f t="shared" si="50"/>
        <v>0.044496924152701414</v>
      </c>
      <c r="J173" s="31">
        <f t="shared" si="50"/>
        <v>0.044851427729177926</v>
      </c>
      <c r="K173" s="31">
        <f t="shared" si="50"/>
        <v>0.062479105214754235</v>
      </c>
      <c r="L173" s="31">
        <f t="shared" si="50"/>
        <v>0.07511314315725523</v>
      </c>
      <c r="M173" s="31">
        <f t="shared" si="50"/>
        <v>0.082663612970707</v>
      </c>
      <c r="N173" s="31">
        <f t="shared" si="50"/>
        <v>0.09720247557783479</v>
      </c>
      <c r="O173" s="31">
        <f t="shared" si="50"/>
        <v>0.07537822373307793</v>
      </c>
      <c r="P173" s="31">
        <f t="shared" si="50"/>
        <v>0.06722602729817118</v>
      </c>
      <c r="Q173" s="31">
        <f t="shared" si="50"/>
        <v>0.05901247800462233</v>
      </c>
      <c r="R173" s="31">
        <f t="shared" si="50"/>
        <v>0.06051019173125028</v>
      </c>
      <c r="S173" s="31">
        <f t="shared" si="50"/>
        <v>0.05992794978227431</v>
      </c>
      <c r="T173" s="31">
        <f t="shared" si="50"/>
        <v>0.05740498942960804</v>
      </c>
      <c r="U173" s="31">
        <f t="shared" si="50"/>
        <v>0.07572260235001466</v>
      </c>
      <c r="V173" s="31">
        <f t="shared" si="50"/>
        <v>0.06948638417940467</v>
      </c>
      <c r="W173" s="31">
        <f t="shared" si="50"/>
        <v>0.08430995864928154</v>
      </c>
      <c r="X173" s="31">
        <f t="shared" si="50"/>
        <v>0.09311785894176855</v>
      </c>
      <c r="Y173" s="31">
        <f t="shared" si="50"/>
        <v>0.22809770548078306</v>
      </c>
      <c r="Z173" s="31">
        <f t="shared" si="50"/>
        <v>0.21259080188258003</v>
      </c>
      <c r="AA173" s="31">
        <f>(AA8/AA$165)*100</f>
        <v>0.2535773960377255</v>
      </c>
      <c r="AB173" s="31">
        <f>(AB8/AB$165)*100</f>
        <v>0.3056871061067663</v>
      </c>
      <c r="AC173" s="31">
        <f>(AC8/AC$165)*100</f>
        <v>0.24086333432318924</v>
      </c>
    </row>
    <row r="174" spans="1:29" ht="15" customHeight="1">
      <c r="A174" s="17" t="s">
        <v>7</v>
      </c>
      <c r="B174" s="31">
        <f t="shared" si="50"/>
        <v>0.18850773918029728</v>
      </c>
      <c r="C174" s="31">
        <f t="shared" si="50"/>
        <v>0.08279421505107436</v>
      </c>
      <c r="D174" s="31">
        <f t="shared" si="50"/>
        <v>0.20045753043644016</v>
      </c>
      <c r="E174" s="31">
        <f t="shared" si="50"/>
        <v>0.06417654450186137</v>
      </c>
      <c r="F174" s="31">
        <f t="shared" si="50"/>
        <v>0.10345054203404164</v>
      </c>
      <c r="G174" s="31">
        <f t="shared" si="50"/>
        <v>0.06593000629124054</v>
      </c>
      <c r="H174" s="31">
        <f t="shared" si="50"/>
        <v>0.10789523478134015</v>
      </c>
      <c r="I174" s="31">
        <f t="shared" si="50"/>
        <v>0.06046745984716479</v>
      </c>
      <c r="J174" s="31">
        <f t="shared" si="50"/>
        <v>0.0732372436388535</v>
      </c>
      <c r="K174" s="31">
        <f t="shared" si="50"/>
        <v>0.09502147834839235</v>
      </c>
      <c r="L174" s="31">
        <f t="shared" si="50"/>
        <v>0.1348829615044532</v>
      </c>
      <c r="M174" s="31">
        <f t="shared" si="50"/>
        <v>0.17264115088857723</v>
      </c>
      <c r="N174" s="31">
        <f t="shared" si="50"/>
        <v>0.243179715477198</v>
      </c>
      <c r="O174" s="31">
        <f t="shared" si="50"/>
        <v>0.18708092515719113</v>
      </c>
      <c r="P174" s="31">
        <f t="shared" si="50"/>
        <v>0.1934820895027943</v>
      </c>
      <c r="Q174" s="31">
        <f t="shared" si="50"/>
        <v>0.16015391593761039</v>
      </c>
      <c r="R174" s="31">
        <f t="shared" si="50"/>
        <v>0.14654698844699343</v>
      </c>
      <c r="S174" s="31">
        <f t="shared" si="50"/>
        <v>0.13668466409185825</v>
      </c>
      <c r="T174" s="31">
        <f t="shared" si="50"/>
        <v>0.13700176724048047</v>
      </c>
      <c r="U174" s="31">
        <f t="shared" si="50"/>
        <v>0.20182840002838887</v>
      </c>
      <c r="V174" s="31">
        <f t="shared" si="50"/>
        <v>0.18463872814835908</v>
      </c>
      <c r="W174" s="31">
        <f t="shared" si="50"/>
        <v>0.24037462978667265</v>
      </c>
      <c r="X174" s="31">
        <f t="shared" si="50"/>
        <v>0.2599912173142815</v>
      </c>
      <c r="Y174" s="31">
        <f t="shared" si="50"/>
        <v>0.34249635102429526</v>
      </c>
      <c r="Z174" s="31">
        <f t="shared" si="50"/>
        <v>0.2551298454791873</v>
      </c>
      <c r="AA174" s="31">
        <f t="shared" si="50"/>
        <v>0.284891484747924</v>
      </c>
      <c r="AB174" s="31">
        <f t="shared" si="50"/>
        <v>0.3619264654663809</v>
      </c>
      <c r="AC174" s="31">
        <f t="shared" si="50"/>
        <v>0.36506453989055027</v>
      </c>
    </row>
    <row r="175" spans="1:29" ht="15" customHeight="1">
      <c r="A175" s="17" t="s">
        <v>8</v>
      </c>
      <c r="B175" s="31">
        <f t="shared" si="50"/>
        <v>0.01579122422452752</v>
      </c>
      <c r="C175" s="31">
        <f t="shared" si="50"/>
        <v>0.04844994806692499</v>
      </c>
      <c r="D175" s="31">
        <f t="shared" si="50"/>
        <v>0.043445168193449006</v>
      </c>
      <c r="E175" s="31">
        <f t="shared" si="50"/>
        <v>0.16742736886647966</v>
      </c>
      <c r="F175" s="31">
        <f t="shared" si="50"/>
        <v>0.3324249992246089</v>
      </c>
      <c r="G175" s="31">
        <f t="shared" si="50"/>
        <v>0.1110111340326852</v>
      </c>
      <c r="H175" s="31">
        <f t="shared" si="50"/>
        <v>0.09530011757829392</v>
      </c>
      <c r="I175" s="31">
        <f t="shared" si="50"/>
        <v>0.0642002809390978</v>
      </c>
      <c r="J175" s="31">
        <f t="shared" si="50"/>
        <v>0.10984565105888851</v>
      </c>
      <c r="K175" s="31">
        <f t="shared" si="50"/>
        <v>0.047321012886556935</v>
      </c>
      <c r="L175" s="31">
        <f t="shared" si="50"/>
        <v>0.15879225003254546</v>
      </c>
      <c r="M175" s="31">
        <f t="shared" si="50"/>
        <v>0.1195468479816196</v>
      </c>
      <c r="N175" s="31">
        <f t="shared" si="50"/>
        <v>0.055032784561240236</v>
      </c>
      <c r="O175" s="31">
        <f t="shared" si="50"/>
        <v>0.06304783871042013</v>
      </c>
      <c r="P175" s="31">
        <f t="shared" si="50"/>
        <v>0.0943356234661111</v>
      </c>
      <c r="Q175" s="31">
        <f t="shared" si="50"/>
        <v>0.21888315339603764</v>
      </c>
      <c r="R175" s="31">
        <f t="shared" si="50"/>
        <v>0.2094772806617645</v>
      </c>
      <c r="S175" s="31">
        <f t="shared" si="50"/>
        <v>0.14916864392801277</v>
      </c>
      <c r="T175" s="31">
        <f t="shared" si="50"/>
        <v>0.1903534033396379</v>
      </c>
      <c r="U175" s="31">
        <f t="shared" si="50"/>
        <v>0.1592212700812173</v>
      </c>
      <c r="V175" s="31">
        <f t="shared" si="50"/>
        <v>0.1715062268113695</v>
      </c>
      <c r="W175" s="31">
        <f t="shared" si="50"/>
        <v>0.1733800409061056</v>
      </c>
      <c r="X175" s="31">
        <f t="shared" si="50"/>
        <v>0.06315403879941159</v>
      </c>
      <c r="Y175" s="31">
        <f t="shared" si="50"/>
        <v>0.03766228503716984</v>
      </c>
      <c r="Z175" s="31">
        <f t="shared" si="50"/>
        <v>0.04439739870643254</v>
      </c>
      <c r="AA175" s="31">
        <f t="shared" si="50"/>
        <v>0.03515772908286604</v>
      </c>
      <c r="AB175" s="31">
        <f t="shared" si="50"/>
        <v>0.07398268076614607</v>
      </c>
      <c r="AC175" s="31">
        <f t="shared" si="50"/>
        <v>0.10244487980963914</v>
      </c>
    </row>
    <row r="176" spans="1:29" ht="15" customHeight="1">
      <c r="A176" s="17" t="s">
        <v>9</v>
      </c>
      <c r="B176" s="31">
        <f t="shared" si="50"/>
        <v>0.11942113319798939</v>
      </c>
      <c r="C176" s="31">
        <f t="shared" si="50"/>
        <v>0.14534984420077499</v>
      </c>
      <c r="D176" s="31">
        <f t="shared" si="50"/>
        <v>0.341844876048454</v>
      </c>
      <c r="E176" s="31">
        <f t="shared" si="50"/>
        <v>0.4253176159606753</v>
      </c>
      <c r="F176" s="31">
        <f t="shared" si="50"/>
        <v>0.07666818264542773</v>
      </c>
      <c r="G176" s="31">
        <f t="shared" si="50"/>
        <v>0.03246206967183134</v>
      </c>
      <c r="H176" s="31">
        <f t="shared" si="50"/>
        <v>0.24710210708493863</v>
      </c>
      <c r="I176" s="31">
        <f t="shared" si="50"/>
        <v>0.16702253465325245</v>
      </c>
      <c r="J176" s="31">
        <f t="shared" si="50"/>
        <v>0.14231722672526442</v>
      </c>
      <c r="K176" s="31">
        <f t="shared" si="50"/>
        <v>0.08749245889164747</v>
      </c>
      <c r="L176" s="31">
        <f t="shared" si="50"/>
        <v>0.227382574480628</v>
      </c>
      <c r="M176" s="31">
        <f t="shared" si="50"/>
        <v>0.10797465660826051</v>
      </c>
      <c r="N176" s="31">
        <f t="shared" si="50"/>
        <v>0.14357144973039734</v>
      </c>
      <c r="O176" s="31">
        <f t="shared" si="50"/>
        <v>0.5719806862712509</v>
      </c>
      <c r="P176" s="31">
        <f t="shared" si="50"/>
        <v>5.024412194900962</v>
      </c>
      <c r="Q176" s="31">
        <f t="shared" si="50"/>
        <v>0.2435630975858717</v>
      </c>
      <c r="R176" s="31">
        <f t="shared" si="50"/>
        <v>0.26057106008461023</v>
      </c>
      <c r="S176" s="31">
        <f t="shared" si="50"/>
        <v>0.30812593208604405</v>
      </c>
      <c r="T176" s="31">
        <f t="shared" si="50"/>
        <v>0.05882690929057384</v>
      </c>
      <c r="U176" s="31">
        <f t="shared" si="50"/>
        <v>0.08177644027476674</v>
      </c>
      <c r="V176" s="31">
        <f t="shared" si="50"/>
        <v>0.1065707552274925</v>
      </c>
      <c r="W176" s="31">
        <f t="shared" si="50"/>
        <v>0.16902224466212992</v>
      </c>
      <c r="X176" s="31">
        <f t="shared" si="50"/>
        <v>0.14302814617882958</v>
      </c>
      <c r="Y176" s="31">
        <f t="shared" si="50"/>
        <v>0.2072086860862573</v>
      </c>
      <c r="Z176" s="31">
        <f t="shared" si="50"/>
        <v>0.19134434373549838</v>
      </c>
      <c r="AA176" s="31">
        <f t="shared" si="50"/>
        <v>0.16029250078946292</v>
      </c>
      <c r="AB176" s="31">
        <f t="shared" si="50"/>
        <v>0.1388941389688931</v>
      </c>
      <c r="AC176" s="31">
        <f t="shared" si="50"/>
        <v>0.10337686128262184</v>
      </c>
    </row>
    <row r="177" spans="1:29" ht="15" customHeight="1">
      <c r="A177" s="17" t="s">
        <v>10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>
        <f>Q12/Q$165</f>
        <v>8.863876138092242E-05</v>
      </c>
      <c r="R177" s="31">
        <f>R12/R$165</f>
        <v>3.63851821057132E-05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>
        <f t="shared" si="50"/>
        <v>0.0009547721573284354</v>
      </c>
      <c r="AC177" s="31">
        <f t="shared" si="50"/>
        <v>9.3097876180596E-05</v>
      </c>
    </row>
    <row r="178" spans="1:29" ht="15" customHeight="1">
      <c r="A178" s="17" t="s">
        <v>17</v>
      </c>
      <c r="B178" s="31">
        <f aca="true" t="shared" si="51" ref="B178:AA178">(B13/B$165)*100</f>
        <v>1.752825888922555</v>
      </c>
      <c r="C178" s="31">
        <f t="shared" si="51"/>
        <v>1.4320332751426563</v>
      </c>
      <c r="D178" s="31">
        <f t="shared" si="51"/>
        <v>1.4771357185772662</v>
      </c>
      <c r="E178" s="31">
        <f t="shared" si="51"/>
        <v>2.065253301109716</v>
      </c>
      <c r="F178" s="31">
        <f t="shared" si="51"/>
        <v>2.5843505251804255</v>
      </c>
      <c r="G178" s="31">
        <f t="shared" si="51"/>
        <v>2.349339419742791</v>
      </c>
      <c r="H178" s="31">
        <f t="shared" si="51"/>
        <v>1.7538920899598582</v>
      </c>
      <c r="I178" s="31">
        <f t="shared" si="51"/>
        <v>1.9989681131516244</v>
      </c>
      <c r="J178" s="31">
        <f t="shared" si="51"/>
        <v>2.5660409863968616</v>
      </c>
      <c r="K178" s="31">
        <f t="shared" si="51"/>
        <v>2.301549459601852</v>
      </c>
      <c r="L178" s="31">
        <f t="shared" si="51"/>
        <v>2.8067684141407816</v>
      </c>
      <c r="M178" s="31">
        <f t="shared" si="51"/>
        <v>3.409393633544529</v>
      </c>
      <c r="N178" s="31">
        <f t="shared" si="51"/>
        <v>3.891368160499879</v>
      </c>
      <c r="O178" s="31">
        <f t="shared" si="51"/>
        <v>3.614413424224546</v>
      </c>
      <c r="P178" s="31">
        <f t="shared" si="51"/>
        <v>3.8622854855630147</v>
      </c>
      <c r="Q178" s="31">
        <f t="shared" si="51"/>
        <v>3.4106799420607583</v>
      </c>
      <c r="R178" s="31">
        <f t="shared" si="51"/>
        <v>3.7501961965546484</v>
      </c>
      <c r="S178" s="31">
        <f t="shared" si="51"/>
        <v>3.861993764234063</v>
      </c>
      <c r="T178" s="31">
        <f t="shared" si="51"/>
        <v>4.099918194058468</v>
      </c>
      <c r="U178" s="31">
        <f t="shared" si="51"/>
        <v>4.130845622972687</v>
      </c>
      <c r="V178" s="31">
        <f t="shared" si="51"/>
        <v>4.813525696061638</v>
      </c>
      <c r="W178" s="31">
        <f t="shared" si="51"/>
        <v>5.053423875264844</v>
      </c>
      <c r="X178" s="31">
        <f t="shared" si="51"/>
        <v>4.873481579537917</v>
      </c>
      <c r="Y178" s="31">
        <f t="shared" si="51"/>
        <v>5.050569731257201</v>
      </c>
      <c r="Z178" s="31">
        <f t="shared" si="51"/>
        <v>4.747665281219566</v>
      </c>
      <c r="AA178" s="31">
        <f t="shared" si="51"/>
        <v>5.183658231037527</v>
      </c>
      <c r="AB178" s="31">
        <f t="shared" si="50"/>
        <v>5.450777019884654</v>
      </c>
      <c r="AC178" s="31">
        <f t="shared" si="50"/>
        <v>3.719972811100784</v>
      </c>
    </row>
    <row r="179" spans="1:29" ht="15" customHeight="1">
      <c r="A179" s="17" t="s">
        <v>11</v>
      </c>
      <c r="B179" s="31"/>
      <c r="C179" s="31">
        <f>(C14/C$165)*100</f>
        <v>0.9824913519394157</v>
      </c>
      <c r="D179" s="31"/>
      <c r="E179" s="31">
        <f>(E14/E$165)*100</f>
        <v>0.5217008396221424</v>
      </c>
      <c r="F179" s="31">
        <f>(F14/F$165)*100</f>
        <v>0.43043077588843776</v>
      </c>
      <c r="G179" s="31">
        <f>(G14/G$165)*100</f>
        <v>0.600868337503109</v>
      </c>
      <c r="H179" s="31"/>
      <c r="I179" s="31"/>
      <c r="J179" s="31">
        <f>(J14/J$165)*100</f>
        <v>0.1123379645104757</v>
      </c>
      <c r="K179" s="31">
        <f>(K14/K$165)*100</f>
        <v>0.37888969144289475</v>
      </c>
      <c r="L179" s="31"/>
      <c r="M179" s="31">
        <f>(M14/M$165)*100</f>
        <v>0.286624180368754</v>
      </c>
      <c r="N179" s="31">
        <f>(N14/N$165)*100</f>
        <v>0.3756884122730785</v>
      </c>
      <c r="O179" s="31">
        <f>(O14/O$165)*100</f>
        <v>0.014614708228146252</v>
      </c>
      <c r="P179" s="31">
        <f>(P14/P$165)*100</f>
        <v>0.005913592690266268</v>
      </c>
      <c r="Q179" s="31">
        <f>(Q14/Q$165)*100</f>
        <v>0.0067577338160859975</v>
      </c>
      <c r="R179" s="31"/>
      <c r="S179" s="31"/>
      <c r="T179" s="31"/>
      <c r="U179" s="31"/>
      <c r="V179" s="31"/>
      <c r="W179" s="31">
        <f>W14/W$165</f>
        <v>0.0008179172973590767</v>
      </c>
      <c r="X179" s="31">
        <f>X14/X$165</f>
        <v>0.008687062201992442</v>
      </c>
      <c r="Y179" s="31">
        <f>Y14/Y$165</f>
        <v>0.011089594750795033</v>
      </c>
      <c r="Z179" s="31">
        <f>Z14/Z$165</f>
        <v>0.002432352000768983</v>
      </c>
      <c r="AA179" s="31">
        <f>AA14/AA$165</f>
        <v>0.00947829415348802</v>
      </c>
      <c r="AB179" s="31">
        <f t="shared" si="50"/>
        <v>0.1851826469178907</v>
      </c>
      <c r="AC179" s="31">
        <f t="shared" si="50"/>
        <v>0</v>
      </c>
    </row>
    <row r="180" spans="1:29" ht="15" customHeight="1">
      <c r="A180" s="17" t="s">
        <v>12</v>
      </c>
      <c r="B180" s="31">
        <f>(B15/B$165)*100</f>
        <v>0.5773666357092875</v>
      </c>
      <c r="C180" s="31"/>
      <c r="D180" s="31">
        <f>(D15/D$165)*100</f>
        <v>0.970656520953637</v>
      </c>
      <c r="E180" s="31"/>
      <c r="F180" s="31"/>
      <c r="G180" s="31"/>
      <c r="H180" s="31"/>
      <c r="I180" s="31"/>
      <c r="J180" s="31"/>
      <c r="K180" s="31">
        <f aca="true" t="shared" si="52" ref="K180:P180">(K15/K$165)*100</f>
        <v>0.15509521609573096</v>
      </c>
      <c r="L180" s="31">
        <f t="shared" si="52"/>
        <v>0.39678291234816093</v>
      </c>
      <c r="M180" s="31">
        <f t="shared" si="52"/>
        <v>0.16321339824307057</v>
      </c>
      <c r="N180" s="31">
        <f t="shared" si="52"/>
        <v>0.18804031628687934</v>
      </c>
      <c r="O180" s="31">
        <f t="shared" si="52"/>
        <v>0.07014771216387485</v>
      </c>
      <c r="P180" s="31">
        <f t="shared" si="52"/>
        <v>0.10572090839935952</v>
      </c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>
        <f t="shared" si="50"/>
        <v>0</v>
      </c>
      <c r="AC180" s="31">
        <f t="shared" si="50"/>
        <v>0</v>
      </c>
    </row>
    <row r="181" spans="1:29" ht="15" customHeight="1">
      <c r="A181" s="17" t="s">
        <v>13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>
        <f>(Q16/Q$165)*100</f>
        <v>4.826822012126403</v>
      </c>
      <c r="R181" s="31">
        <f>(R16/R$165)*100</f>
        <v>4.385863534213765</v>
      </c>
      <c r="S181" s="31">
        <f>(S16/S$165)*100</f>
        <v>5.210252938159905</v>
      </c>
      <c r="T181" s="31">
        <f>(T16/T$165)*100</f>
        <v>7.229923230634817</v>
      </c>
      <c r="U181" s="31">
        <f>(U16/U$165)*100</f>
        <v>7.060466882164815</v>
      </c>
      <c r="V181" s="31">
        <f aca="true" t="shared" si="53" ref="V181:AA181">V16/V$165</f>
        <v>0.08575192704889689</v>
      </c>
      <c r="W181" s="31">
        <f t="shared" si="53"/>
        <v>0.0958220637640239</v>
      </c>
      <c r="X181" s="31">
        <f t="shared" si="53"/>
        <v>0.09784374442840302</v>
      </c>
      <c r="Y181" s="31">
        <f t="shared" si="53"/>
        <v>0.09740103974266048</v>
      </c>
      <c r="Z181" s="31">
        <f t="shared" si="53"/>
        <v>0.09876881446363907</v>
      </c>
      <c r="AA181" s="31">
        <f t="shared" si="53"/>
        <v>0.1044921683098606</v>
      </c>
      <c r="AB181" s="31">
        <f t="shared" si="50"/>
        <v>10.175089807272403</v>
      </c>
      <c r="AC181" s="31">
        <f t="shared" si="50"/>
        <v>7.943947866731972</v>
      </c>
    </row>
    <row r="182" spans="1:29" ht="15" customHeight="1">
      <c r="A182" s="17" t="s">
        <v>14</v>
      </c>
      <c r="B182" s="31">
        <f>(B17/B$165)*100</f>
        <v>0.098695151403297</v>
      </c>
      <c r="C182" s="31">
        <f>C17/C$165</f>
        <v>0.003728806129707645</v>
      </c>
      <c r="D182" s="31"/>
      <c r="E182" s="31">
        <f>E17/E$165</f>
        <v>0.0020342306910368603</v>
      </c>
      <c r="F182" s="31"/>
      <c r="G182" s="31">
        <f>G17/G$165</f>
        <v>0.002033680083102898</v>
      </c>
      <c r="H182" s="31">
        <f>H17/H$165</f>
        <v>0.0010653002976982115</v>
      </c>
      <c r="I182" s="31">
        <f>I17/I$165</f>
        <v>0.001228225394510457</v>
      </c>
      <c r="J182" s="31">
        <f>J17/J$165</f>
        <v>0.0015183704695837619</v>
      </c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>
        <f>(AC17/AC$165)*100</f>
        <v>1.678025430298075</v>
      </c>
    </row>
    <row r="183" spans="1:29" ht="15" customHeight="1">
      <c r="A183" s="17" t="s">
        <v>15</v>
      </c>
      <c r="B183" s="31">
        <f>(B18/B$165)*100</f>
        <v>0.046386721159549595</v>
      </c>
      <c r="C183" s="31">
        <f>C18/C$165</f>
        <v>0.0005274298143994366</v>
      </c>
      <c r="D183" s="31">
        <f>D18/D$165</f>
        <v>0.00018292702397241684</v>
      </c>
      <c r="E183" s="31">
        <f>E18/E$165</f>
        <v>0.0010017224473906775</v>
      </c>
      <c r="F183" s="31">
        <f>F18/F$165</f>
        <v>0.003149134565474382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>
        <f>(AB18/AB$165)*100</f>
        <v>0.6390249472756364</v>
      </c>
      <c r="AC183" s="31">
        <f>(AC18/AC$165)*100</f>
        <v>0</v>
      </c>
    </row>
    <row r="184" spans="1:29" ht="15" customHeight="1">
      <c r="A184" s="2"/>
      <c r="B184" s="29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s="30" customFormat="1" ht="15" customHeight="1">
      <c r="A185" s="9" t="s">
        <v>21</v>
      </c>
      <c r="B185" s="29">
        <f aca="true" t="shared" si="54" ref="B185:AC185">(B20/B$165)*100</f>
        <v>3.225357547859746</v>
      </c>
      <c r="C185" s="29">
        <f t="shared" si="54"/>
        <v>3.4761304511814037</v>
      </c>
      <c r="D185" s="29">
        <f t="shared" si="54"/>
        <v>3.349088930561665</v>
      </c>
      <c r="E185" s="29">
        <f t="shared" si="54"/>
        <v>3.750183611555264</v>
      </c>
      <c r="F185" s="29">
        <f t="shared" si="54"/>
        <v>3.9365653626637944</v>
      </c>
      <c r="G185" s="29">
        <f t="shared" si="54"/>
        <v>3.4098889522889873</v>
      </c>
      <c r="H185" s="29">
        <f t="shared" si="54"/>
        <v>2.3704362887103736</v>
      </c>
      <c r="I185" s="29">
        <f t="shared" si="54"/>
        <v>2.4579778521948867</v>
      </c>
      <c r="J185" s="29">
        <f t="shared" si="54"/>
        <v>3.2004675470178983</v>
      </c>
      <c r="K185" s="29">
        <f t="shared" si="54"/>
        <v>3.1278490061267474</v>
      </c>
      <c r="L185" s="29">
        <f t="shared" si="54"/>
        <v>3.799723616853037</v>
      </c>
      <c r="M185" s="29">
        <f t="shared" si="54"/>
        <v>4.342058202825815</v>
      </c>
      <c r="N185" s="29">
        <f t="shared" si="54"/>
        <v>4.994083631846918</v>
      </c>
      <c r="O185" s="29">
        <f t="shared" si="54"/>
        <v>4.5966631483178375</v>
      </c>
      <c r="P185" s="29">
        <f t="shared" si="54"/>
        <v>9.353374319071259</v>
      </c>
      <c r="Q185" s="29">
        <f t="shared" si="54"/>
        <v>8.934736191323186</v>
      </c>
      <c r="R185" s="29">
        <f t="shared" si="54"/>
        <v>8.816803769903602</v>
      </c>
      <c r="S185" s="29">
        <f t="shared" si="54"/>
        <v>9.726153892282156</v>
      </c>
      <c r="T185" s="29">
        <f t="shared" si="54"/>
        <v>11.773428493993588</v>
      </c>
      <c r="U185" s="29">
        <f t="shared" si="54"/>
        <v>11.709861217871891</v>
      </c>
      <c r="V185" s="29">
        <f t="shared" si="54"/>
        <v>13.920920495317954</v>
      </c>
      <c r="W185" s="29">
        <f t="shared" si="54"/>
        <v>15.384508855407333</v>
      </c>
      <c r="X185" s="29">
        <f t="shared" si="54"/>
        <v>16.085853503811755</v>
      </c>
      <c r="Y185" s="29">
        <f t="shared" si="54"/>
        <v>16.71509820823126</v>
      </c>
      <c r="Z185" s="29">
        <f t="shared" si="54"/>
        <v>15.57124431746407</v>
      </c>
      <c r="AA185" s="29">
        <f t="shared" si="54"/>
        <v>17.31919399619573</v>
      </c>
      <c r="AB185" s="29">
        <f t="shared" si="54"/>
        <v>17.332210926161213</v>
      </c>
      <c r="AC185" s="29">
        <f t="shared" si="54"/>
        <v>14.15378882131301</v>
      </c>
    </row>
    <row r="186" spans="1:29" ht="15" customHeight="1">
      <c r="A186" s="17" t="s">
        <v>32</v>
      </c>
      <c r="B186" s="31">
        <f aca="true" t="shared" si="55" ref="B186:Y186">(B21/B$165)*100</f>
        <v>1.150785465362443</v>
      </c>
      <c r="C186" s="31">
        <f t="shared" si="55"/>
        <v>1.2701245879316667</v>
      </c>
      <c r="D186" s="31">
        <f t="shared" si="55"/>
        <v>1.8197427905589387</v>
      </c>
      <c r="E186" s="31">
        <f t="shared" si="55"/>
        <v>2.0489131477125633</v>
      </c>
      <c r="F186" s="31">
        <f t="shared" si="55"/>
        <v>2.2666411080374727</v>
      </c>
      <c r="G186" s="31">
        <f t="shared" si="55"/>
        <v>2.6448814174311255</v>
      </c>
      <c r="H186" s="31">
        <f t="shared" si="55"/>
        <v>1.6578433115687958</v>
      </c>
      <c r="I186" s="31">
        <f t="shared" si="55"/>
        <v>1.2752674239531128</v>
      </c>
      <c r="J186" s="31">
        <f t="shared" si="55"/>
        <v>1.2685773324584952</v>
      </c>
      <c r="K186" s="31">
        <f t="shared" si="55"/>
        <v>1.3982739852273767</v>
      </c>
      <c r="L186" s="31">
        <f t="shared" si="55"/>
        <v>1.5937626826442577</v>
      </c>
      <c r="M186" s="31">
        <f t="shared" si="55"/>
        <v>1.8533361149777234</v>
      </c>
      <c r="N186" s="31">
        <f t="shared" si="55"/>
        <v>2.085481004787059</v>
      </c>
      <c r="O186" s="31">
        <f t="shared" si="55"/>
        <v>1.924196746303457</v>
      </c>
      <c r="P186" s="31">
        <f t="shared" si="55"/>
        <v>6.442020094316439</v>
      </c>
      <c r="Q186" s="31">
        <f t="shared" si="55"/>
        <v>6.101866618792883</v>
      </c>
      <c r="R186" s="31">
        <f t="shared" si="55"/>
        <v>6.202037518571972</v>
      </c>
      <c r="S186" s="31">
        <f t="shared" si="55"/>
        <v>6.7002129849502285</v>
      </c>
      <c r="T186" s="31">
        <f t="shared" si="55"/>
        <v>7.41756694188114</v>
      </c>
      <c r="U186" s="31">
        <f t="shared" si="55"/>
        <v>7.255052268126834</v>
      </c>
      <c r="V186" s="31">
        <f t="shared" si="55"/>
        <v>8.055934920093161</v>
      </c>
      <c r="W186" s="31">
        <f t="shared" si="55"/>
        <v>8.61787273029206</v>
      </c>
      <c r="X186" s="31">
        <f t="shared" si="55"/>
        <v>9.175727462539845</v>
      </c>
      <c r="Y186" s="31">
        <f t="shared" si="55"/>
        <v>9.086026289983987</v>
      </c>
      <c r="Z186" s="31">
        <f aca="true" t="shared" si="56" ref="Z186:AB195">Z21/Z$165</f>
        <v>0.08567001350591724</v>
      </c>
      <c r="AA186" s="31">
        <f t="shared" si="56"/>
        <v>0.09101957301864554</v>
      </c>
      <c r="AB186" s="31">
        <f t="shared" si="56"/>
        <v>0.09257640525129379</v>
      </c>
      <c r="AC186" s="31">
        <f aca="true" t="shared" si="57" ref="AC186:AC198">(AC21/AC$165)*100</f>
        <v>7.074540044813476</v>
      </c>
    </row>
    <row r="187" spans="1:29" ht="15" customHeight="1">
      <c r="A187" s="18" t="s">
        <v>24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>
        <f aca="true" t="shared" si="58" ref="X187:Y197">(X22/X$165)*100</f>
        <v>8.379355129972552</v>
      </c>
      <c r="Y187" s="31">
        <f t="shared" si="58"/>
        <v>8.312125577299351</v>
      </c>
      <c r="Z187" s="31">
        <f t="shared" si="56"/>
        <v>0.0790398626351769</v>
      </c>
      <c r="AA187" s="31">
        <f t="shared" si="56"/>
        <v>0.08464114912942658</v>
      </c>
      <c r="AB187" s="31">
        <f t="shared" si="56"/>
        <v>0.08644493835035093</v>
      </c>
      <c r="AC187" s="31">
        <f t="shared" si="57"/>
        <v>6.50180680840889</v>
      </c>
    </row>
    <row r="188" spans="1:29" ht="15" customHeight="1">
      <c r="A188" s="18" t="s">
        <v>25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>
        <f t="shared" si="58"/>
        <v>0.374317449164269</v>
      </c>
      <c r="Y188" s="31">
        <f t="shared" si="58"/>
        <v>0.3135515099218863</v>
      </c>
      <c r="Z188" s="31">
        <f t="shared" si="56"/>
        <v>0.002760029785110108</v>
      </c>
      <c r="AA188" s="31">
        <f t="shared" si="56"/>
        <v>0.0023933869309804836</v>
      </c>
      <c r="AB188" s="31">
        <f t="shared" si="56"/>
        <v>0.0023216781862467517</v>
      </c>
      <c r="AC188" s="31">
        <f t="shared" si="57"/>
        <v>0.20164714593689861</v>
      </c>
    </row>
    <row r="189" spans="1:29" ht="15" customHeight="1">
      <c r="A189" s="18" t="s">
        <v>26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>
        <f t="shared" si="58"/>
        <v>0.42205488340302333</v>
      </c>
      <c r="Y189" s="31">
        <f t="shared" si="58"/>
        <v>0.4603492027627493</v>
      </c>
      <c r="Z189" s="31">
        <f t="shared" si="56"/>
        <v>0.003870121085630243</v>
      </c>
      <c r="AA189" s="31">
        <f t="shared" si="56"/>
        <v>0.003985036958238478</v>
      </c>
      <c r="AB189" s="31">
        <f t="shared" si="56"/>
        <v>0.003809788714696115</v>
      </c>
      <c r="AC189" s="31">
        <f t="shared" si="57"/>
        <v>0.37108609046768765</v>
      </c>
    </row>
    <row r="190" spans="1:29" ht="15" customHeight="1">
      <c r="A190" s="17" t="s">
        <v>18</v>
      </c>
      <c r="B190" s="31">
        <f>(B25/B$165)*100</f>
        <v>0.5359146721199027</v>
      </c>
      <c r="C190" s="31">
        <f>(C25/C$165)*100</f>
        <v>0.6016379627044736</v>
      </c>
      <c r="D190" s="31"/>
      <c r="E190" s="31">
        <f aca="true" t="shared" si="59" ref="E190:W190">E25/E$165</f>
        <v>0.003092788454591548</v>
      </c>
      <c r="F190" s="31">
        <f t="shared" si="59"/>
        <v>0.004435276439411116</v>
      </c>
      <c r="G190" s="31">
        <f t="shared" si="59"/>
        <v>0.006946882909771906</v>
      </c>
      <c r="H190" s="31">
        <f t="shared" si="59"/>
        <v>0.0006865660041800379</v>
      </c>
      <c r="I190" s="31">
        <f t="shared" si="59"/>
        <v>0.0013940814225724804</v>
      </c>
      <c r="J190" s="31">
        <f t="shared" si="59"/>
        <v>0.007499105601441712</v>
      </c>
      <c r="K190" s="31">
        <f t="shared" si="59"/>
        <v>0.004943414100518088</v>
      </c>
      <c r="L190" s="31">
        <f t="shared" si="59"/>
        <v>0.006192601012020817</v>
      </c>
      <c r="M190" s="31">
        <f t="shared" si="59"/>
        <v>0.008709665115322285</v>
      </c>
      <c r="N190" s="31">
        <f t="shared" si="59"/>
        <v>0.011395766063897713</v>
      </c>
      <c r="O190" s="31">
        <f t="shared" si="59"/>
        <v>0.011982587467812736</v>
      </c>
      <c r="P190" s="31">
        <f t="shared" si="59"/>
        <v>0.013359145878253528</v>
      </c>
      <c r="Q190" s="31">
        <f t="shared" si="59"/>
        <v>0.011646329230503448</v>
      </c>
      <c r="R190" s="31">
        <f t="shared" si="59"/>
        <v>0.008971606767874564</v>
      </c>
      <c r="S190" s="31">
        <f t="shared" si="59"/>
        <v>0.008734021926568402</v>
      </c>
      <c r="T190" s="31">
        <f t="shared" si="59"/>
        <v>0.008816349337683202</v>
      </c>
      <c r="U190" s="31">
        <f t="shared" si="59"/>
        <v>0.009600407125522986</v>
      </c>
      <c r="V190" s="31">
        <f t="shared" si="59"/>
        <v>0.013368600706930002</v>
      </c>
      <c r="W190" s="31">
        <f t="shared" si="59"/>
        <v>0.01633971707140629</v>
      </c>
      <c r="X190" s="31">
        <f t="shared" si="58"/>
        <v>1.5433904819401922</v>
      </c>
      <c r="Y190" s="31">
        <f t="shared" si="58"/>
        <v>1.2251507255208416</v>
      </c>
      <c r="Z190" s="31">
        <f t="shared" si="56"/>
        <v>0.020342041923224433</v>
      </c>
      <c r="AA190" s="31">
        <f t="shared" si="56"/>
        <v>0.02228824715852589</v>
      </c>
      <c r="AB190" s="31">
        <f t="shared" si="56"/>
        <v>0.01828184025932122</v>
      </c>
      <c r="AC190" s="31">
        <f t="shared" si="57"/>
        <v>1.3282098905887842</v>
      </c>
    </row>
    <row r="191" spans="1:29" ht="15" customHeight="1">
      <c r="A191" s="19" t="s">
        <v>27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>
        <f t="shared" si="58"/>
        <v>0.0653582772181425</v>
      </c>
      <c r="Y191" s="31">
        <f t="shared" si="58"/>
        <v>0.07831239153313581</v>
      </c>
      <c r="Z191" s="31">
        <f t="shared" si="56"/>
        <v>0.0005647119966253068</v>
      </c>
      <c r="AA191" s="31">
        <f t="shared" si="56"/>
        <v>0.0009097528708568205</v>
      </c>
      <c r="AB191" s="31">
        <f t="shared" si="56"/>
        <v>0.002119252524713636</v>
      </c>
      <c r="AC191" s="31">
        <f t="shared" si="57"/>
        <v>0.07530260666340143</v>
      </c>
    </row>
    <row r="192" spans="1:29" ht="15" customHeight="1">
      <c r="A192" s="19" t="s">
        <v>28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>
        <f t="shared" si="58"/>
        <v>1.4780322047220498</v>
      </c>
      <c r="Y192" s="31">
        <f t="shared" si="58"/>
        <v>1.1468383339877057</v>
      </c>
      <c r="Z192" s="31">
        <f t="shared" si="56"/>
        <v>0.019777329926599124</v>
      </c>
      <c r="AA192" s="31">
        <f t="shared" si="56"/>
        <v>0.02137849428766907</v>
      </c>
      <c r="AB192" s="31">
        <f t="shared" si="56"/>
        <v>0.016162587734607586</v>
      </c>
      <c r="AC192" s="31">
        <f t="shared" si="57"/>
        <v>1.2529072839253828</v>
      </c>
    </row>
    <row r="193" spans="1:29" ht="15" customHeight="1">
      <c r="A193" s="17" t="s">
        <v>19</v>
      </c>
      <c r="B193" s="31">
        <f>(B28/B$165)*100</f>
        <v>0.5142017388111774</v>
      </c>
      <c r="C193" s="31">
        <f>(C28/C$165)*100</f>
        <v>1.2198347684191622</v>
      </c>
      <c r="D193" s="31">
        <f aca="true" t="shared" si="60" ref="D193:W193">D28/D$165</f>
        <v>0.004333083880346624</v>
      </c>
      <c r="E193" s="31">
        <f t="shared" si="60"/>
        <v>0.004025834894950713</v>
      </c>
      <c r="F193" s="31">
        <f t="shared" si="60"/>
        <v>0.01005221411997921</v>
      </c>
      <c r="G193" s="31">
        <f t="shared" si="60"/>
        <v>0.00036485537462142825</v>
      </c>
      <c r="H193" s="31">
        <f t="shared" si="60"/>
        <v>0.004475670494215347</v>
      </c>
      <c r="I193" s="31">
        <f t="shared" si="60"/>
        <v>0.008279651692436404</v>
      </c>
      <c r="J193" s="31">
        <f t="shared" si="60"/>
        <v>0.010124206245121677</v>
      </c>
      <c r="K193" s="31">
        <f t="shared" si="60"/>
        <v>0.01019563472774654</v>
      </c>
      <c r="L193" s="31">
        <f t="shared" si="60"/>
        <v>0.010828198936691735</v>
      </c>
      <c r="M193" s="31">
        <f t="shared" si="60"/>
        <v>0.013692540720983939</v>
      </c>
      <c r="N193" s="31">
        <f t="shared" si="60"/>
        <v>0.017171363043039966</v>
      </c>
      <c r="O193" s="31">
        <f t="shared" si="60"/>
        <v>0.014405132401534787</v>
      </c>
      <c r="P193" s="31">
        <f t="shared" si="60"/>
        <v>0.015396069713812998</v>
      </c>
      <c r="Q193" s="31">
        <f t="shared" si="60"/>
        <v>0.015751402883335992</v>
      </c>
      <c r="R193" s="31">
        <f t="shared" si="60"/>
        <v>0.015433085958998756</v>
      </c>
      <c r="S193" s="31">
        <f t="shared" si="60"/>
        <v>0.02113362757026421</v>
      </c>
      <c r="T193" s="31">
        <f t="shared" si="60"/>
        <v>0.03440291168509321</v>
      </c>
      <c r="U193" s="31">
        <f t="shared" si="60"/>
        <v>0.03464743293729651</v>
      </c>
      <c r="V193" s="31">
        <f t="shared" si="60"/>
        <v>0.0436384619944579</v>
      </c>
      <c r="W193" s="31">
        <f t="shared" si="60"/>
        <v>0.0512215226090813</v>
      </c>
      <c r="X193" s="31">
        <f t="shared" si="58"/>
        <v>5.315504111410279</v>
      </c>
      <c r="Y193" s="31">
        <f t="shared" si="58"/>
        <v>6.035507704677084</v>
      </c>
      <c r="Z193" s="31">
        <f t="shared" si="56"/>
        <v>0.04774533533416185</v>
      </c>
      <c r="AA193" s="31">
        <f t="shared" si="56"/>
        <v>0.05004461573968686</v>
      </c>
      <c r="AB193" s="31">
        <f t="shared" si="56"/>
        <v>0.059600854990082656</v>
      </c>
      <c r="AC193" s="31">
        <f t="shared" si="57"/>
        <v>4.94617091597666</v>
      </c>
    </row>
    <row r="194" spans="1:29" ht="15" customHeight="1">
      <c r="A194" s="18" t="s">
        <v>29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>
        <f t="shared" si="58"/>
        <v>2.500519120546495</v>
      </c>
      <c r="Y194" s="31">
        <f t="shared" si="58"/>
        <v>3.2873373802418957</v>
      </c>
      <c r="Z194" s="31">
        <f t="shared" si="56"/>
        <v>0.022190347571971213</v>
      </c>
      <c r="AA194" s="31">
        <f t="shared" si="56"/>
        <v>0.02224978952342031</v>
      </c>
      <c r="AB194" s="31">
        <f t="shared" si="56"/>
        <v>0.031215387184318186</v>
      </c>
      <c r="AC194" s="31">
        <f t="shared" si="57"/>
        <v>2.910808840827314</v>
      </c>
    </row>
    <row r="195" spans="1:29" ht="15" customHeight="1">
      <c r="A195" s="18" t="s">
        <v>30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>
        <f t="shared" si="58"/>
        <v>2.814984990863784</v>
      </c>
      <c r="Y195" s="31">
        <f t="shared" si="58"/>
        <v>2.748170324435188</v>
      </c>
      <c r="Z195" s="31">
        <f t="shared" si="56"/>
        <v>0.02555498776219064</v>
      </c>
      <c r="AA195" s="31">
        <f t="shared" si="56"/>
        <v>0.027794826216266555</v>
      </c>
      <c r="AB195" s="31">
        <f t="shared" si="56"/>
        <v>0.02838546780576447</v>
      </c>
      <c r="AC195" s="31">
        <f t="shared" si="57"/>
        <v>2.035362075149346</v>
      </c>
    </row>
    <row r="196" spans="1:29" ht="15" customHeight="1">
      <c r="A196" s="17" t="s">
        <v>16</v>
      </c>
      <c r="B196" s="31">
        <f aca="true" t="shared" si="61" ref="B196:W196">(B31/B$165)*100</f>
        <v>0.6642183689441888</v>
      </c>
      <c r="C196" s="31">
        <f t="shared" si="61"/>
        <v>0.19993269708629807</v>
      </c>
      <c r="D196" s="31">
        <f t="shared" si="61"/>
        <v>0.10442084285092129</v>
      </c>
      <c r="E196" s="31">
        <f t="shared" si="61"/>
        <v>0.4826265597593855</v>
      </c>
      <c r="F196" s="31">
        <f t="shared" si="61"/>
        <v>0.20189778616032023</v>
      </c>
      <c r="G196" s="31">
        <f t="shared" si="61"/>
        <v>0.03383370641852843</v>
      </c>
      <c r="H196" s="31">
        <f t="shared" si="61"/>
        <v>0.08283711698926564</v>
      </c>
      <c r="I196" s="31">
        <f t="shared" si="61"/>
        <v>0.1557816529559542</v>
      </c>
      <c r="J196" s="31">
        <f t="shared" si="61"/>
        <v>0.16955902990306387</v>
      </c>
      <c r="K196" s="31">
        <f t="shared" si="61"/>
        <v>0.2081219417116784</v>
      </c>
      <c r="L196" s="31">
        <f t="shared" si="61"/>
        <v>0.4198329501854841</v>
      </c>
      <c r="M196" s="31">
        <f t="shared" si="61"/>
        <v>0.24850150421746867</v>
      </c>
      <c r="N196" s="31">
        <f t="shared" si="61"/>
        <v>0.05188971636609114</v>
      </c>
      <c r="O196" s="31">
        <f t="shared" si="61"/>
        <v>0.03369441507962778</v>
      </c>
      <c r="P196" s="31">
        <f t="shared" si="61"/>
        <v>0.03583266554816647</v>
      </c>
      <c r="Q196" s="31">
        <f t="shared" si="61"/>
        <v>0.09309636114635914</v>
      </c>
      <c r="R196" s="31">
        <f t="shared" si="61"/>
        <v>0.049078235892978196</v>
      </c>
      <c r="S196" s="31">
        <f t="shared" si="61"/>
        <v>0.03278482672467145</v>
      </c>
      <c r="T196" s="31">
        <f t="shared" si="61"/>
        <v>0.018103102045104274</v>
      </c>
      <c r="U196" s="31">
        <f t="shared" si="61"/>
        <v>0.011146726416939453</v>
      </c>
      <c r="V196" s="31">
        <f t="shared" si="61"/>
        <v>0.013032542856096656</v>
      </c>
      <c r="W196" s="31">
        <f t="shared" si="61"/>
        <v>0.010512157066511249</v>
      </c>
      <c r="X196" s="31">
        <f t="shared" si="58"/>
        <v>0.027091739101831894</v>
      </c>
      <c r="Y196" s="31">
        <f t="shared" si="58"/>
        <v>0.1123230563668354</v>
      </c>
      <c r="Z196" s="31">
        <f>(Z31/Z$165)*100</f>
        <v>0.19550524113371767</v>
      </c>
      <c r="AA196" s="31">
        <f>(AA31/AA$165)*100</f>
        <v>0.2783949930595191</v>
      </c>
      <c r="AB196" s="31">
        <f>AB31/AB$165</f>
        <v>0.0028630087609144584</v>
      </c>
      <c r="AC196" s="31">
        <f t="shared" si="57"/>
        <v>0.2505830379834707</v>
      </c>
    </row>
    <row r="197" spans="1:29" ht="15" customHeight="1">
      <c r="A197" s="17" t="s">
        <v>15</v>
      </c>
      <c r="B197" s="31">
        <f>(B32/B$165)*100</f>
        <v>0.06217794538407711</v>
      </c>
      <c r="C197" s="31">
        <f>(C32/C$165)*100</f>
        <v>0.02943794312927088</v>
      </c>
      <c r="D197" s="31">
        <f>(D32/D$165)*100</f>
        <v>0.16120443987569236</v>
      </c>
      <c r="E197" s="31">
        <f>(E32/E$165)*100</f>
        <v>0.5067815691290898</v>
      </c>
      <c r="F197" s="31">
        <f>(F32/F$165)*100</f>
        <v>0.01927741252696935</v>
      </c>
      <c r="G197" s="31"/>
      <c r="H197" s="31">
        <f>(H32/H$165)*100</f>
        <v>0.11353221031277343</v>
      </c>
      <c r="I197" s="31">
        <f>(I32/I$165)*100</f>
        <v>0.05955546378493116</v>
      </c>
      <c r="J197" s="31"/>
      <c r="K197" s="31">
        <f>(K32/K$165)*100</f>
        <v>0.007548196361230482</v>
      </c>
      <c r="L197" s="31">
        <f>(L32/L$165)*100</f>
        <v>0.08404798915204019</v>
      </c>
      <c r="M197" s="31"/>
      <c r="N197" s="31"/>
      <c r="O197" s="31"/>
      <c r="P197" s="31"/>
      <c r="Q197" s="31"/>
      <c r="R197" s="31">
        <f>(R32/R$165)*100</f>
        <v>0.125218742751321</v>
      </c>
      <c r="S197" s="31">
        <f>(S32/S$165)*100</f>
        <v>0.006391130923996824</v>
      </c>
      <c r="T197" s="31">
        <f>(T32/T$165)*100</f>
        <v>0.015832347789700156</v>
      </c>
      <c r="U197" s="31">
        <f>(U32/U$165)*100</f>
        <v>0.013375629478761418</v>
      </c>
      <c r="V197" s="31">
        <f>(V32/V$165)*100</f>
        <v>0.15124676222990474</v>
      </c>
      <c r="W197" s="31"/>
      <c r="X197" s="31">
        <f t="shared" si="58"/>
        <v>0</v>
      </c>
      <c r="Y197" s="31">
        <f t="shared" si="58"/>
        <v>0.23742853116594945</v>
      </c>
      <c r="Z197" s="31">
        <f>(Z32/Z$165)*100</f>
        <v>0</v>
      </c>
      <c r="AA197" s="31">
        <f>(AA32/AA$165)*100</f>
        <v>0.7055554114503796</v>
      </c>
      <c r="AB197" s="31">
        <v>0</v>
      </c>
      <c r="AC197" s="31">
        <f t="shared" si="57"/>
        <v>0.5542849319506203</v>
      </c>
    </row>
    <row r="198" spans="1:29" ht="15" customHeight="1">
      <c r="A198" s="17" t="s">
        <v>12</v>
      </c>
      <c r="B198" s="31">
        <f>(B33/B$165)*100</f>
        <v>0.29805935723795696</v>
      </c>
      <c r="C198" s="31">
        <f>(C33/C$165)*100</f>
        <v>0.15516249191053194</v>
      </c>
      <c r="D198" s="31">
        <f>(D33/D$165)*100</f>
        <v>0.8304124692414507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>
        <f t="shared" si="57"/>
        <v>0</v>
      </c>
    </row>
    <row r="199" spans="1:29" ht="15" customHeight="1">
      <c r="A199" s="17" t="s">
        <v>22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>
        <f>(U34/U$165)*100</f>
        <v>0.005502587567404563</v>
      </c>
      <c r="V199" s="31"/>
      <c r="W199" s="31"/>
      <c r="X199" s="31"/>
      <c r="Y199" s="31"/>
      <c r="Z199" s="31"/>
      <c r="AA199" s="31"/>
      <c r="AB199" s="31"/>
      <c r="AC199" s="31"/>
    </row>
    <row r="200" spans="1:29" ht="15" customHeight="1">
      <c r="A200" s="17" t="s">
        <v>23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15" customHeight="1">
      <c r="A201" s="21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</row>
    <row r="202" spans="1:23" s="2" customFormat="1" ht="15" customHeight="1">
      <c r="A202" s="28" t="s">
        <v>31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6"/>
      <c r="Q202" s="26"/>
      <c r="R202" s="26"/>
      <c r="S202" s="26"/>
      <c r="T202" s="26"/>
      <c r="U202" s="26"/>
      <c r="V202" s="1"/>
      <c r="W202" s="1"/>
    </row>
    <row r="203" spans="1:29" ht="15" customHeight="1">
      <c r="A203" s="28" t="s">
        <v>40</v>
      </c>
      <c r="AC203" s="1" t="s">
        <v>5</v>
      </c>
    </row>
    <row r="204" spans="20:29" ht="15" customHeight="1">
      <c r="T204" s="2"/>
      <c r="U204" s="2"/>
      <c r="V204" s="21"/>
      <c r="W204" s="21"/>
      <c r="X204" s="21"/>
      <c r="Y204" s="21"/>
      <c r="Z204" s="21"/>
      <c r="AA204" s="21"/>
      <c r="AB204" s="21"/>
      <c r="AC204" s="21"/>
    </row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mergeCells count="10">
    <mergeCell ref="A167:AC167"/>
    <mergeCell ref="A168:AC168"/>
    <mergeCell ref="A85:AC85"/>
    <mergeCell ref="A86:AC86"/>
    <mergeCell ref="A127:AC127"/>
    <mergeCell ref="A128:AC128"/>
    <mergeCell ref="A2:AC2"/>
    <mergeCell ref="A3:AC3"/>
    <mergeCell ref="A44:AC44"/>
    <mergeCell ref="A45:AC45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2009-08-28T18:21:58Z</dcterms:created>
  <dcterms:modified xsi:type="dcterms:W3CDTF">2009-09-01T16:48:58Z</dcterms:modified>
  <cp:category/>
  <cp:version/>
  <cp:contentType/>
  <cp:contentStatus/>
</cp:coreProperties>
</file>