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Nayarit" sheetId="1" r:id="rId1"/>
  </sheets>
  <externalReferences>
    <externalReference r:id="rId4"/>
    <externalReference r:id="rId5"/>
    <externalReference r:id="rId6"/>
  </externalReferences>
  <definedNames/>
  <calcPr fullCalcOnLoad="1" iterate="1" iterateCount="100" iterateDelta="0.001"/>
</workbook>
</file>

<file path=xl/sharedStrings.xml><?xml version="1.0" encoding="utf-8"?>
<sst xmlns="http://schemas.openxmlformats.org/spreadsheetml/2006/main" count="190" uniqueCount="47">
  <si>
    <t>(Miles de Pesos)</t>
  </si>
  <si>
    <t>Concepto/Año</t>
  </si>
  <si>
    <t>(Estructura porcentual)</t>
  </si>
  <si>
    <t>(Variación porcentual real anual)</t>
  </si>
  <si>
    <t xml:space="preserve"> </t>
  </si>
  <si>
    <t>Impuestos</t>
  </si>
  <si>
    <t>Derechos</t>
  </si>
  <si>
    <t>Productos</t>
  </si>
  <si>
    <t>Aprovechamientos</t>
  </si>
  <si>
    <t>Contribución de mejoras</t>
  </si>
  <si>
    <t>Deuda Pública</t>
  </si>
  <si>
    <t>Por cuenta de terceros</t>
  </si>
  <si>
    <t xml:space="preserve">Transferencias </t>
  </si>
  <si>
    <t>Otros  Ingresos</t>
  </si>
  <si>
    <t>Disponibilidades</t>
  </si>
  <si>
    <t>Deuda pública</t>
  </si>
  <si>
    <t>Participaciones Federales</t>
  </si>
  <si>
    <t>Obras Públicas</t>
  </si>
  <si>
    <t>Transferencias</t>
  </si>
  <si>
    <t>Ingresos Totales</t>
  </si>
  <si>
    <t>(Porcentajes del PIB de Morelos)</t>
  </si>
  <si>
    <t>Gastos Totales</t>
  </si>
  <si>
    <t>Inversión Financiera</t>
  </si>
  <si>
    <t>Otros Egresos</t>
  </si>
  <si>
    <t xml:space="preserve">Servicios Personales </t>
  </si>
  <si>
    <t>Materiales y Suministros</t>
  </si>
  <si>
    <t>Servicios Generales</t>
  </si>
  <si>
    <t>Adquisición de bienes muebles e  inmuebles</t>
  </si>
  <si>
    <t>Obras Públicas y Acciones Sociales</t>
  </si>
  <si>
    <t>Subsidios, Transferencias y Ayudas</t>
  </si>
  <si>
    <t>Recursos Federales y Est. a municipios</t>
  </si>
  <si>
    <t xml:space="preserve">1/ A partir de 2002, cambia la clasificación utilizada en años anteriores, sin embargo para homegenizarla se siguió utilizando la misma clasificación y solamente se incorporaron los nuevos rubros en administrativos, obras públicas y transferencias. </t>
  </si>
  <si>
    <t>Administrativos 1/</t>
  </si>
  <si>
    <t>Deuda Pública (financiamiento)</t>
  </si>
  <si>
    <t>Transferencias (Aportaciones Federales)</t>
  </si>
  <si>
    <t>Fuente: Elaborado por el Centro de Estudios de las Finanzas Públicas de la  H. Cámara de Diputados con base en "Estadísticas de Finanzas Públicas Estatales y Municipales de México 1980 - 2007", INEGI.</t>
  </si>
  <si>
    <t>Nayarit: Situación de las Finanzas Públicas, 1980-2007</t>
  </si>
  <si>
    <t>Nayarit: Ingresos y Gastos como porcentaje del PIB, 1980-2007</t>
  </si>
  <si>
    <t>Nota 1: La disminución o aumento en algunos rubros de ingresos, se debe a que en 1980 entró en vigor el Impuesto al Valor Agregado (IVA), por lo que se abrogaron alrededor de 17 impuestos federales, estatales y/o municipales. Asimismo, los aumentos en el rubro de Participaciones se deben a que algunos estados se adhirieron al Sistema Nacional de Coordinación Fiscal.</t>
  </si>
  <si>
    <t>Nota 2: La suma de las cifras parciales puede no coincidir con el total debido al redondeo.</t>
  </si>
  <si>
    <t>Fuente: Elaborado por el Centro de Estudios de las Finanzas Públicas de la Cámara de Diputados con base en "Estadísticas de Finanzas Públicas Estatales y Municipales de México 1980 - 2007", INEGI.</t>
  </si>
  <si>
    <t>Indice de precios Implícito IPI 2003=100</t>
  </si>
  <si>
    <t>* Deflactado con el Indice de Precios Implícito del PIB 2003=100. Los deflactores del PIB de 2003 a 2008 se calcularon con el año base 2003. Para fines de comparación, los deflactores del PIB de 1980 a 2002 se calcularon con la base 1993, para ambos casos el año base de comparación fue 2003. En este sentido, los deflactores de 1980 a 2002 son preliminares en tanto el INEGI no dé a conocer las series oficiales del PIB a precios corrientes para esos años con la clasificación SCIAN.</t>
  </si>
  <si>
    <t>Nota : La suma de las cifras parciales puede no coincidir con el total debido al redondeo.</t>
  </si>
  <si>
    <t>n.s: No significativo. El porcentaje excede 500 por ciento.</t>
  </si>
  <si>
    <t>n.s</t>
  </si>
  <si>
    <t>(Miles de pesos constantes, base 2003 = 100)*</t>
  </si>
</sst>
</file>

<file path=xl/styles.xml><?xml version="1.0" encoding="utf-8"?>
<styleSheet xmlns="http://schemas.openxmlformats.org/spreadsheetml/2006/main">
  <numFmts count="6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"/>
    <numFmt numFmtId="181" formatCode="0.0000"/>
    <numFmt numFmtId="182" formatCode="0.000"/>
    <numFmt numFmtId="183" formatCode="0.0"/>
    <numFmt numFmtId="184" formatCode="#,##0.0"/>
    <numFmt numFmtId="185" formatCode="0.0000000"/>
    <numFmt numFmtId="186" formatCode="0.000000"/>
    <numFmt numFmtId="187" formatCode="0.0%"/>
    <numFmt numFmtId="188" formatCode="_(* #,##0.0_);_(* \(#,##0.0\);_(* &quot;-&quot;??_);_(@_)"/>
    <numFmt numFmtId="189" formatCode="_(* #,##0_);_(* \(#,##0\);_(* &quot;-&quot;??_);_(@_)"/>
    <numFmt numFmtId="190" formatCode="#,##0.000"/>
    <numFmt numFmtId="191" formatCode="#,##0.0000"/>
    <numFmt numFmtId="192" formatCode="_(* #,##0.000_);_(* \(#,##0.000\);_(* &quot;-&quot;??_);_(@_)"/>
    <numFmt numFmtId="193" formatCode="_(* #,##0.0000_);_(* \(#,##0.0000\);_(* &quot;-&quot;??_);_(@_)"/>
    <numFmt numFmtId="194" formatCode="_(* #,##0.00000_);_(* \(#,##0.00000\);_(* &quot;-&quot;??_);_(@_)"/>
    <numFmt numFmtId="195" formatCode="_(* #,##0.000000_);_(* \(#,##0.000000\);_(* &quot;-&quot;??_);_(@_)"/>
    <numFmt numFmtId="196" formatCode="#,##0.00000"/>
    <numFmt numFmtId="197" formatCode="#,##0.000000"/>
    <numFmt numFmtId="198" formatCode="#,##0.0000000"/>
    <numFmt numFmtId="199" formatCode="#,##0.00000000"/>
    <numFmt numFmtId="200" formatCode="#,##0.000000000"/>
    <numFmt numFmtId="201" formatCode="###\ ###\ ###\ ###\ ##0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0.000%"/>
    <numFmt numFmtId="206" formatCode="0.0000%"/>
    <numFmt numFmtId="207" formatCode="0.00000%"/>
    <numFmt numFmtId="208" formatCode="0.000000%"/>
    <numFmt numFmtId="209" formatCode="0.0000000%"/>
    <numFmt numFmtId="210" formatCode="0.00000000%"/>
    <numFmt numFmtId="211" formatCode="###\ ###\ ###\ ##0"/>
    <numFmt numFmtId="212" formatCode="0.000000000"/>
    <numFmt numFmtId="213" formatCode="0.0000000000"/>
    <numFmt numFmtId="214" formatCode="0.00000000"/>
    <numFmt numFmtId="215" formatCode="#,##0;[Red]#,##0"/>
    <numFmt numFmtId="216" formatCode="###\ ###\ ###\ ###0"/>
    <numFmt numFmtId="217" formatCode="###.0\ ###\ ###\ ##0"/>
    <numFmt numFmtId="218" formatCode="###.\ ###\ ###\ ##0"/>
    <numFmt numFmtId="219" formatCode="##.\ ###\ ###\ ##0"/>
    <numFmt numFmtId="220" formatCode="#.\ ###\ ###\ ##0"/>
    <numFmt numFmtId="221" formatCode=".\ ###\ ###\ ##00;"/>
    <numFmt numFmtId="222" formatCode="_-* #,##0.0_-;\-* #,##0.0_-;_-* &quot;-&quot;?_-;_-@_-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 Narrow"/>
      <family val="2"/>
    </font>
    <font>
      <sz val="7"/>
      <name val="Arial Narrow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9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5" fillId="2" borderId="0" xfId="0" applyFont="1" applyFill="1" applyAlignment="1">
      <alignment vertical="center"/>
    </xf>
    <xf numFmtId="0" fontId="5" fillId="2" borderId="0" xfId="0" applyFont="1" applyFill="1" applyBorder="1" applyAlignment="1">
      <alignment vertical="center"/>
    </xf>
    <xf numFmtId="0" fontId="7" fillId="2" borderId="0" xfId="0" applyFont="1" applyFill="1" applyAlignment="1">
      <alignment horizontal="center" vertical="center"/>
    </xf>
    <xf numFmtId="184" fontId="5" fillId="2" borderId="0" xfId="0" applyNumberFormat="1" applyFont="1" applyFill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right" vertical="center"/>
    </xf>
    <xf numFmtId="0" fontId="7" fillId="2" borderId="0" xfId="0" applyFont="1" applyFill="1" applyBorder="1" applyAlignment="1">
      <alignment vertical="center"/>
    </xf>
    <xf numFmtId="184" fontId="7" fillId="2" borderId="0" xfId="0" applyNumberFormat="1" applyFont="1" applyFill="1" applyBorder="1" applyAlignment="1">
      <alignment vertical="center"/>
    </xf>
    <xf numFmtId="3" fontId="5" fillId="2" borderId="0" xfId="0" applyNumberFormat="1" applyFont="1" applyFill="1" applyBorder="1" applyAlignment="1">
      <alignment horizontal="left" vertical="center" indent="2"/>
    </xf>
    <xf numFmtId="184" fontId="5" fillId="2" borderId="0" xfId="0" applyNumberFormat="1" applyFont="1" applyFill="1" applyBorder="1" applyAlignment="1">
      <alignment horizontal="right" vertical="center"/>
    </xf>
    <xf numFmtId="184" fontId="5" fillId="2" borderId="0" xfId="0" applyNumberFormat="1" applyFont="1" applyFill="1" applyBorder="1" applyAlignment="1">
      <alignment vertical="center"/>
    </xf>
    <xf numFmtId="184" fontId="5" fillId="2" borderId="0" xfId="17" applyNumberFormat="1" applyFont="1" applyFill="1" applyAlignment="1">
      <alignment horizontal="right"/>
    </xf>
    <xf numFmtId="184" fontId="5" fillId="2" borderId="0" xfId="0" applyNumberFormat="1" applyFont="1" applyFill="1" applyAlignment="1">
      <alignment/>
    </xf>
    <xf numFmtId="0" fontId="5" fillId="2" borderId="0" xfId="0" applyFont="1" applyFill="1" applyBorder="1" applyAlignment="1">
      <alignment horizontal="left" vertical="center" indent="2"/>
    </xf>
    <xf numFmtId="184" fontId="5" fillId="2" borderId="0" xfId="0" applyNumberFormat="1" applyFont="1" applyFill="1" applyAlignment="1">
      <alignment horizontal="right"/>
    </xf>
    <xf numFmtId="0" fontId="5" fillId="2" borderId="0" xfId="0" applyFont="1" applyFill="1" applyBorder="1" applyAlignment="1">
      <alignment horizontal="left" vertical="center" indent="4"/>
    </xf>
    <xf numFmtId="0" fontId="5" fillId="2" borderId="0" xfId="0" applyFont="1" applyFill="1" applyBorder="1" applyAlignment="1">
      <alignment horizontal="left" vertical="center" wrapText="1" indent="4"/>
    </xf>
    <xf numFmtId="0" fontId="5" fillId="2" borderId="2" xfId="0" applyFont="1" applyFill="1" applyBorder="1" applyAlignment="1">
      <alignment vertical="center"/>
    </xf>
    <xf numFmtId="184" fontId="5" fillId="2" borderId="2" xfId="0" applyNumberFormat="1" applyFont="1" applyFill="1" applyBorder="1" applyAlignment="1">
      <alignment horizontal="right" vertical="center"/>
    </xf>
    <xf numFmtId="184" fontId="5" fillId="2" borderId="2" xfId="0" applyNumberFormat="1" applyFont="1" applyFill="1" applyBorder="1" applyAlignment="1">
      <alignment vertical="center"/>
    </xf>
    <xf numFmtId="3" fontId="8" fillId="2" borderId="0" xfId="0" applyNumberFormat="1" applyFont="1" applyFill="1" applyBorder="1" applyAlignment="1">
      <alignment vertical="center"/>
    </xf>
    <xf numFmtId="3" fontId="5" fillId="2" borderId="0" xfId="0" applyNumberFormat="1" applyFont="1" applyFill="1" applyBorder="1" applyAlignment="1">
      <alignment vertical="center"/>
    </xf>
    <xf numFmtId="3" fontId="5" fillId="2" borderId="0" xfId="0" applyNumberFormat="1" applyFont="1" applyFill="1" applyAlignment="1">
      <alignment vertical="center"/>
    </xf>
    <xf numFmtId="3" fontId="8" fillId="2" borderId="0" xfId="0" applyNumberFormat="1" applyFont="1" applyFill="1" applyAlignment="1">
      <alignment vertical="center"/>
    </xf>
    <xf numFmtId="183" fontId="7" fillId="2" borderId="0" xfId="21" applyNumberFormat="1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183" fontId="5" fillId="2" borderId="0" xfId="21" applyNumberFormat="1" applyFont="1" applyFill="1" applyBorder="1" applyAlignment="1">
      <alignment vertical="center"/>
    </xf>
    <xf numFmtId="183" fontId="5" fillId="2" borderId="0" xfId="0" applyNumberFormat="1" applyFont="1" applyFill="1" applyBorder="1" applyAlignment="1">
      <alignment vertical="center"/>
    </xf>
    <xf numFmtId="183" fontId="5" fillId="2" borderId="2" xfId="0" applyNumberFormat="1" applyFont="1" applyFill="1" applyBorder="1" applyAlignment="1">
      <alignment vertical="center"/>
    </xf>
    <xf numFmtId="0" fontId="5" fillId="2" borderId="3" xfId="0" applyFont="1" applyFill="1" applyBorder="1" applyAlignment="1">
      <alignment wrapText="1"/>
    </xf>
    <xf numFmtId="0" fontId="5" fillId="2" borderId="0" xfId="0" applyFont="1" applyFill="1" applyAlignment="1">
      <alignment/>
    </xf>
    <xf numFmtId="182" fontId="5" fillId="2" borderId="0" xfId="0" applyNumberFormat="1" applyFont="1" applyFill="1" applyBorder="1" applyAlignment="1">
      <alignment/>
    </xf>
    <xf numFmtId="0" fontId="5" fillId="2" borderId="3" xfId="0" applyFont="1" applyFill="1" applyBorder="1" applyAlignment="1">
      <alignment/>
    </xf>
    <xf numFmtId="187" fontId="5" fillId="2" borderId="0" xfId="21" applyNumberFormat="1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2" fontId="7" fillId="2" borderId="0" xfId="21" applyNumberFormat="1" applyFont="1" applyFill="1" applyBorder="1" applyAlignment="1">
      <alignment vertical="center"/>
    </xf>
    <xf numFmtId="2" fontId="5" fillId="2" borderId="0" xfId="21" applyNumberFormat="1" applyFont="1" applyFill="1" applyBorder="1" applyAlignment="1">
      <alignment vertical="center"/>
    </xf>
    <xf numFmtId="183" fontId="5" fillId="2" borderId="0" xfId="21" applyNumberFormat="1" applyFont="1" applyFill="1" applyBorder="1" applyAlignment="1">
      <alignment horizontal="right" vertical="center"/>
    </xf>
    <xf numFmtId="187" fontId="5" fillId="2" borderId="2" xfId="21" applyNumberFormat="1" applyFont="1" applyFill="1" applyBorder="1" applyAlignment="1">
      <alignment vertical="center"/>
    </xf>
    <xf numFmtId="183" fontId="5" fillId="2" borderId="2" xfId="21" applyNumberFormat="1" applyFont="1" applyFill="1" applyBorder="1" applyAlignment="1">
      <alignment vertical="center"/>
    </xf>
    <xf numFmtId="3" fontId="5" fillId="2" borderId="0" xfId="0" applyNumberFormat="1" applyFont="1" applyFill="1" applyAlignment="1">
      <alignment horizontal="left" vertical="center"/>
    </xf>
    <xf numFmtId="3" fontId="5" fillId="2" borderId="0" xfId="0" applyNumberFormat="1" applyFont="1" applyFill="1" applyAlignment="1">
      <alignment horizontal="right" vertical="center"/>
    </xf>
    <xf numFmtId="0" fontId="5" fillId="2" borderId="0" xfId="0" applyFont="1" applyFill="1" applyAlignment="1" applyProtection="1">
      <alignment vertical="center"/>
      <protection locked="0"/>
    </xf>
    <xf numFmtId="183" fontId="5" fillId="2" borderId="0" xfId="0" applyNumberFormat="1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Nacional</a:t>
            </a:r>
          </a:p>
        </c:rich>
      </c:tx>
      <c:layout/>
      <c:spPr>
        <a:noFill/>
        <a:ln>
          <a:noFill/>
        </a:ln>
      </c:spPr>
    </c:title>
    <c:view3D>
      <c:rotX val="45"/>
      <c:hPercent val="100"/>
      <c:rotY val="31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'[1]nayarit'!#REF!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'[1]nayarit'!#REF!</c:f>
              <c:numCache>
                <c:ptCount val="1"/>
                <c:pt idx="0">
                  <c:v>0</c:v>
                </c:pt>
              </c:numCache>
            </c:numRef>
          </c:val>
        </c:ser>
        <c:firstSliceAng val="3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Tabasco: Gasto Efectivo Ordinario 1990-1998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(Miles de pesos constantes base 1993=100)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5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'[1]nayarit'!#REF!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'[1]nayarit'!#REF!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'[1]nayarit'!#REF!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'[1]nayarit'!#REF!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'[1]nayarit'!#REF!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'[1]nayarit'!#REF!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'[1]nayarit'!#REF!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'[1]nayarit'!#REF!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'[1]nayarit'!#REF!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overlap val="100"/>
        <c:gapWidth val="60"/>
        <c:shape val="box"/>
        <c:axId val="58613078"/>
        <c:axId val="57755655"/>
      </c:bar3DChart>
      <c:catAx>
        <c:axId val="586130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7755655"/>
        <c:crosses val="autoZero"/>
        <c:auto val="1"/>
        <c:lblOffset val="100"/>
        <c:noMultiLvlLbl val="0"/>
      </c:catAx>
      <c:valAx>
        <c:axId val="57755655"/>
        <c:scaling>
          <c:orientation val="minMax"/>
        </c:scaling>
        <c:axPos val="l"/>
        <c:majorGridlines/>
        <c:delete val="0"/>
        <c:numFmt formatCode="_(* #,##0_);_(* \(#,##0\);_(* &quot;-&quot;??_);_(@_)" sourceLinked="0"/>
        <c:majorTickMark val="out"/>
        <c:minorTickMark val="none"/>
        <c:tickLblPos val="nextTo"/>
        <c:crossAx val="5861307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Tabasco: Ingresos Efectivos Ordinarios 1990-1998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(Miles de pesos constantes base 1993=100)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4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'[1]nayarit'!#REF!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'[1]nayarit'!#REF!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'[1]nayarit'!#REF!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'[1]nayarit'!#REF!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'[1]nayarit'!#REF!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'[1]nayarit'!#REF!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overlap val="100"/>
        <c:gapWidth val="60"/>
        <c:shape val="box"/>
        <c:axId val="50038848"/>
        <c:axId val="47696449"/>
      </c:bar3DChart>
      <c:catAx>
        <c:axId val="50038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7696449"/>
        <c:crosses val="autoZero"/>
        <c:auto val="1"/>
        <c:lblOffset val="100"/>
        <c:noMultiLvlLbl val="0"/>
      </c:catAx>
      <c:valAx>
        <c:axId val="47696449"/>
        <c:scaling>
          <c:orientation val="minMax"/>
        </c:scaling>
        <c:axPos val="l"/>
        <c:majorGridlines/>
        <c:delete val="0"/>
        <c:numFmt formatCode="_(* #,##0_);_(* \(#,##0\);_(* &quot;-&quot;??_);_(@_)" sourceLinked="0"/>
        <c:majorTickMark val="out"/>
        <c:minorTickMark val="none"/>
        <c:tickLblPos val="nextTo"/>
        <c:crossAx val="5003884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Tabasco</a:t>
            </a:r>
          </a:p>
        </c:rich>
      </c:tx>
      <c:layout/>
      <c:spPr>
        <a:noFill/>
        <a:ln>
          <a:noFill/>
        </a:ln>
      </c:spPr>
    </c:title>
    <c:view3D>
      <c:rotX val="45"/>
      <c:hPercent val="100"/>
      <c:rotY val="31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'[1]nayarit'!#REF!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'[1]nayarit'!#REF!</c:f>
              <c:numCache>
                <c:ptCount val="1"/>
                <c:pt idx="0">
                  <c:v>0</c:v>
                </c:pt>
              </c:numCache>
            </c:numRef>
          </c:val>
        </c:ser>
        <c:firstSliceAng val="3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1990</a:t>
            </a:r>
          </a:p>
        </c:rich>
      </c:tx>
      <c:layout/>
      <c:spPr>
        <a:noFill/>
        <a:ln>
          <a:noFill/>
        </a:ln>
      </c:spPr>
    </c:title>
    <c:view3D>
      <c:rotX val="45"/>
      <c:hPercent val="100"/>
      <c:rotY val="1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'[1]nayarit'!#REF!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'[1]nayarit'!#REF!</c:f>
              <c:numCache>
                <c:ptCount val="1"/>
                <c:pt idx="0">
                  <c:v>0</c:v>
                </c:pt>
              </c:numCache>
            </c:numRef>
          </c:val>
        </c:ser>
        <c:firstSliceAng val="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1998
</a:t>
            </a:r>
          </a:p>
        </c:rich>
      </c:tx>
      <c:layout/>
      <c:spPr>
        <a:noFill/>
        <a:ln>
          <a:noFill/>
        </a:ln>
      </c:spPr>
    </c:title>
    <c:view3D>
      <c:rotX val="45"/>
      <c:hPercent val="100"/>
      <c:rotY val="4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'[1]nayarit'!#REF!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'[1]nayarit'!#REF!</c:f>
              <c:numCache>
                <c:ptCount val="1"/>
                <c:pt idx="0">
                  <c:v>0</c:v>
                </c:pt>
              </c:numCache>
            </c:numRef>
          </c:val>
        </c:ser>
        <c:firstSliceAng val="4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Tabasco: Balance Presupuestal 1990-1998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(Miles de pesos constantes base 1993=100)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"/>
      <c:rAngAx val="1"/>
    </c:view3D>
    <c:plotArea>
      <c:layout/>
      <c:bar3DChart>
        <c:barDir val="col"/>
        <c:grouping val="clustered"/>
        <c:varyColors val="1"/>
        <c:ser>
          <c:idx val="1"/>
          <c:order val="0"/>
          <c:tx>
            <c:strRef>
              <c:f>'[1]nayarit'!#REF!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'[1]nayarit'!#REF!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'[1]nayarit'!#REF!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gapWidth val="70"/>
        <c:shape val="box"/>
        <c:axId val="25993636"/>
        <c:axId val="32616133"/>
      </c:bar3DChart>
      <c:catAx>
        <c:axId val="259936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2616133"/>
        <c:crosses val="autoZero"/>
        <c:auto val="1"/>
        <c:lblOffset val="100"/>
        <c:noMultiLvlLbl val="0"/>
      </c:catAx>
      <c:valAx>
        <c:axId val="32616133"/>
        <c:scaling>
          <c:orientation val="minMax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crossAx val="25993636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Tabasco: Ingreso y Gasto Presupuestal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(Miles de pesos constantes base 1993=100)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'[1]nayarit'!#REF!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'[1]nayarit'!#REF!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'[1]nayarit'!#REF!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'[1]nayarit'!#REF!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'[1]nayarit'!#REF!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'[1]nayarit'!#REF!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25109742"/>
        <c:axId val="24661087"/>
      </c:lineChart>
      <c:catAx>
        <c:axId val="251097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661087"/>
        <c:crosses val="autoZero"/>
        <c:auto val="1"/>
        <c:lblOffset val="100"/>
        <c:noMultiLvlLbl val="0"/>
      </c:catAx>
      <c:valAx>
        <c:axId val="246610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10974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Ingresos Efectivos Ordinarios 1990-1998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'[1]nayarit'!#REF!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'[1]nayarit'!#REF!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'[1]nayarit'!#REF!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'[1]nayarit'!#REF!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'[1]nayarit'!#REF!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'[1]nayarit'!#REF!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'[1]nayarit'!#REF!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'[1]nayarit'!#REF!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'[1]nayarit'!#REF!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20623192"/>
        <c:axId val="51391001"/>
      </c:lineChart>
      <c:catAx>
        <c:axId val="206231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1391001"/>
        <c:crosses val="autoZero"/>
        <c:auto val="1"/>
        <c:lblOffset val="100"/>
        <c:noMultiLvlLbl val="0"/>
      </c:catAx>
      <c:valAx>
        <c:axId val="51391001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2062319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Tabasco: Ingresos Efectivos 1990-1998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(Miles de pesos constantes base 1993=100)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4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'[1]nayarit'!#REF!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'[1]nayarit'!#REF!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'[1]nayarit'!#REF!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'[1]nayarit'!#REF!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'[1]nayarit'!#REF!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'[1]nayarit'!#REF!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overlap val="100"/>
        <c:gapWidth val="50"/>
        <c:shape val="box"/>
        <c:axId val="59865826"/>
        <c:axId val="1921523"/>
      </c:bar3DChart>
      <c:catAx>
        <c:axId val="598658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921523"/>
        <c:crosses val="autoZero"/>
        <c:auto val="1"/>
        <c:lblOffset val="100"/>
        <c:noMultiLvlLbl val="0"/>
      </c:catAx>
      <c:valAx>
        <c:axId val="19215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86582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Tabasco: Autonomía Financiera 1990-1998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(Estructura % de los ingresos ordinarios)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4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'[1]nayarit'!#REF!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'[1]nayarit'!#REF!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'[1]nayarit'!#REF!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'[1]nayarit'!#REF!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'[1]nayarit'!#REF!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'[1]nayarit'!#REF!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overlap val="100"/>
        <c:gapWidth val="50"/>
        <c:shape val="box"/>
        <c:axId val="17293708"/>
        <c:axId val="21425645"/>
      </c:bar3DChart>
      <c:catAx>
        <c:axId val="172937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1425645"/>
        <c:crosses val="autoZero"/>
        <c:auto val="1"/>
        <c:lblOffset val="100"/>
        <c:noMultiLvlLbl val="0"/>
      </c:catAx>
      <c:valAx>
        <c:axId val="21425645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1729370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0.9445</cdr:y>
    </cdr:from>
    <cdr:to>
      <cdr:x>0</cdr:x>
      <cdr:y>-536869.9675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Fuente: UEFP de la H. Cámara de Diputados con base en datos de INEGI y Gobierno del Estado de Tabasco.
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0.74325</cdr:y>
    </cdr:from>
    <cdr:to>
      <cdr:x>0</cdr:x>
      <cdr:y>-536870.16875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Fuente: UEFP de la H. Cámara de Diputados con base en datos de INEGI y Gobierno del Estado deTabasco.</a:t>
          </a:r>
        </a:p>
      </cdr:txBody>
    </cdr:sp>
  </cdr:relSizeAnchor>
  <cdr:relSizeAnchor xmlns:cdr="http://schemas.openxmlformats.org/drawingml/2006/chartDrawing">
    <cdr:from>
      <cdr:x>0.30675</cdr:x>
      <cdr:y>0.251</cdr:y>
    </cdr:from>
    <cdr:to>
      <cdr:x>0.36375</cdr:x>
      <cdr:y>0.329</cdr:y>
    </cdr:to>
    <cdr:sp>
      <cdr:nvSpPr>
        <cdr:cNvPr id="2" name="Line 2"/>
        <cdr:cNvSpPr>
          <a:spLocks/>
        </cdr:cNvSpPr>
      </cdr:nvSpPr>
      <cdr:spPr>
        <a:xfrm flipH="1" flipV="1">
          <a:off x="5219700" y="0"/>
          <a:ext cx="971550" cy="0"/>
        </a:xfrm>
        <a:prstGeom prst="line">
          <a:avLst/>
        </a:prstGeom>
        <a:noFill/>
        <a:ln w="9525" cmpd="sng">
          <a:solidFill>
            <a:srgbClr val="FF00FF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0.166</cdr:x>
      <cdr:y>0.251</cdr:y>
    </cdr:from>
    <cdr:to>
      <cdr:x>0.227</cdr:x>
      <cdr:y>0.28275</cdr:y>
    </cdr:to>
    <cdr:sp>
      <cdr:nvSpPr>
        <cdr:cNvPr id="3" name="Line 3"/>
        <cdr:cNvSpPr>
          <a:spLocks/>
        </cdr:cNvSpPr>
      </cdr:nvSpPr>
      <cdr:spPr>
        <a:xfrm flipV="1">
          <a:off x="2819400" y="0"/>
          <a:ext cx="1038225" cy="0"/>
        </a:xfrm>
        <a:prstGeom prst="line">
          <a:avLst/>
        </a:prstGeom>
        <a:noFill/>
        <a:ln w="9525" cmpd="sng">
          <a:solidFill>
            <a:srgbClr val="FF00FF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0.985</cdr:y>
    </cdr:from>
    <cdr:to>
      <cdr:x>0</cdr:x>
      <cdr:y>-536869.927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700" b="0" i="0" u="none" baseline="0"/>
            <a:t>Fuente: UEFP de la H. Cámara de Diputados con base en datos de INEGI y Gobierno del Estado de Tabasco.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0.99975</cdr:y>
    </cdr:from>
    <cdr:to>
      <cdr:x>0</cdr:x>
      <cdr:y>-536869.91225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Fuente: UEFP de la H. Cámara de Diputados con base en datos de INEGI y Gobierno del Estado de Tabasco.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0.985</cdr:y>
    </cdr:from>
    <cdr:to>
      <cdr:x>0</cdr:x>
      <cdr:y>-536869.927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700" b="0" i="0" u="none" baseline="0"/>
            <a:t>Fuente: UEFP de la H. Cámara de Diputados con base en datos de INEGI y Gobierno del Estado deTabasco.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0.985</cdr:y>
    </cdr:from>
    <cdr:to>
      <cdr:x>0</cdr:x>
      <cdr:y>-536869.927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700" b="0" i="0" u="none" baseline="0"/>
            <a:t>Fuente: UEFP de la H. Cámara de Diputados con base en datos de INEGI y Gobierno del Estado de Tabasco.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205</xdr:row>
      <xdr:rowOff>0</xdr:rowOff>
    </xdr:from>
    <xdr:to>
      <xdr:col>12</xdr:col>
      <xdr:colOff>752475</xdr:colOff>
      <xdr:row>205</xdr:row>
      <xdr:rowOff>0</xdr:rowOff>
    </xdr:to>
    <xdr:graphicFrame>
      <xdr:nvGraphicFramePr>
        <xdr:cNvPr id="1" name="Chart 1"/>
        <xdr:cNvGraphicFramePr/>
      </xdr:nvGraphicFramePr>
      <xdr:xfrm>
        <a:off x="38100" y="38671500"/>
        <a:ext cx="141922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752475</xdr:colOff>
      <xdr:row>205</xdr:row>
      <xdr:rowOff>0</xdr:rowOff>
    </xdr:from>
    <xdr:to>
      <xdr:col>18</xdr:col>
      <xdr:colOff>790575</xdr:colOff>
      <xdr:row>205</xdr:row>
      <xdr:rowOff>0</xdr:rowOff>
    </xdr:to>
    <xdr:graphicFrame>
      <xdr:nvGraphicFramePr>
        <xdr:cNvPr id="2" name="Chart 2"/>
        <xdr:cNvGraphicFramePr/>
      </xdr:nvGraphicFramePr>
      <xdr:xfrm>
        <a:off x="14230350" y="38671500"/>
        <a:ext cx="58102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205</xdr:row>
      <xdr:rowOff>0</xdr:rowOff>
    </xdr:from>
    <xdr:to>
      <xdr:col>14</xdr:col>
      <xdr:colOff>142875</xdr:colOff>
      <xdr:row>205</xdr:row>
      <xdr:rowOff>0</xdr:rowOff>
    </xdr:to>
    <xdr:graphicFrame>
      <xdr:nvGraphicFramePr>
        <xdr:cNvPr id="3" name="Chart 3"/>
        <xdr:cNvGraphicFramePr/>
      </xdr:nvGraphicFramePr>
      <xdr:xfrm>
        <a:off x="38100" y="38671500"/>
        <a:ext cx="155067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142875</xdr:colOff>
      <xdr:row>205</xdr:row>
      <xdr:rowOff>0</xdr:rowOff>
    </xdr:from>
    <xdr:to>
      <xdr:col>19</xdr:col>
      <xdr:colOff>523875</xdr:colOff>
      <xdr:row>205</xdr:row>
      <xdr:rowOff>0</xdr:rowOff>
    </xdr:to>
    <xdr:graphicFrame>
      <xdr:nvGraphicFramePr>
        <xdr:cNvPr id="4" name="Chart 4"/>
        <xdr:cNvGraphicFramePr/>
      </xdr:nvGraphicFramePr>
      <xdr:xfrm>
        <a:off x="15544800" y="38671500"/>
        <a:ext cx="51911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38100</xdr:colOff>
      <xdr:row>205</xdr:row>
      <xdr:rowOff>0</xdr:rowOff>
    </xdr:from>
    <xdr:to>
      <xdr:col>15</xdr:col>
      <xdr:colOff>714375</xdr:colOff>
      <xdr:row>205</xdr:row>
      <xdr:rowOff>0</xdr:rowOff>
    </xdr:to>
    <xdr:graphicFrame>
      <xdr:nvGraphicFramePr>
        <xdr:cNvPr id="5" name="Chart 5"/>
        <xdr:cNvGraphicFramePr/>
      </xdr:nvGraphicFramePr>
      <xdr:xfrm>
        <a:off x="38100" y="38671500"/>
        <a:ext cx="170402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47625</xdr:colOff>
      <xdr:row>205</xdr:row>
      <xdr:rowOff>0</xdr:rowOff>
    </xdr:from>
    <xdr:to>
      <xdr:col>15</xdr:col>
      <xdr:colOff>723900</xdr:colOff>
      <xdr:row>205</xdr:row>
      <xdr:rowOff>0</xdr:rowOff>
    </xdr:to>
    <xdr:graphicFrame>
      <xdr:nvGraphicFramePr>
        <xdr:cNvPr id="6" name="Chart 6"/>
        <xdr:cNvGraphicFramePr/>
      </xdr:nvGraphicFramePr>
      <xdr:xfrm>
        <a:off x="47625" y="38671500"/>
        <a:ext cx="1704022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38100</xdr:colOff>
      <xdr:row>205</xdr:row>
      <xdr:rowOff>0</xdr:rowOff>
    </xdr:from>
    <xdr:to>
      <xdr:col>15</xdr:col>
      <xdr:colOff>714375</xdr:colOff>
      <xdr:row>205</xdr:row>
      <xdr:rowOff>0</xdr:rowOff>
    </xdr:to>
    <xdr:graphicFrame>
      <xdr:nvGraphicFramePr>
        <xdr:cNvPr id="7" name="Chart 7"/>
        <xdr:cNvGraphicFramePr/>
      </xdr:nvGraphicFramePr>
      <xdr:xfrm>
        <a:off x="38100" y="38671500"/>
        <a:ext cx="1704022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16</xdr:col>
      <xdr:colOff>47625</xdr:colOff>
      <xdr:row>205</xdr:row>
      <xdr:rowOff>0</xdr:rowOff>
    </xdr:from>
    <xdr:to>
      <xdr:col>22</xdr:col>
      <xdr:colOff>0</xdr:colOff>
      <xdr:row>205</xdr:row>
      <xdr:rowOff>0</xdr:rowOff>
    </xdr:to>
    <xdr:graphicFrame>
      <xdr:nvGraphicFramePr>
        <xdr:cNvPr id="8" name="Chart 8"/>
        <xdr:cNvGraphicFramePr/>
      </xdr:nvGraphicFramePr>
      <xdr:xfrm>
        <a:off x="17373600" y="38671500"/>
        <a:ext cx="572452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28575</xdr:colOff>
      <xdr:row>205</xdr:row>
      <xdr:rowOff>0</xdr:rowOff>
    </xdr:from>
    <xdr:to>
      <xdr:col>15</xdr:col>
      <xdr:colOff>723900</xdr:colOff>
      <xdr:row>205</xdr:row>
      <xdr:rowOff>0</xdr:rowOff>
    </xdr:to>
    <xdr:graphicFrame>
      <xdr:nvGraphicFramePr>
        <xdr:cNvPr id="9" name="Chart 9"/>
        <xdr:cNvGraphicFramePr/>
      </xdr:nvGraphicFramePr>
      <xdr:xfrm>
        <a:off x="28575" y="38671500"/>
        <a:ext cx="170592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47625</xdr:colOff>
      <xdr:row>205</xdr:row>
      <xdr:rowOff>0</xdr:rowOff>
    </xdr:from>
    <xdr:to>
      <xdr:col>15</xdr:col>
      <xdr:colOff>714375</xdr:colOff>
      <xdr:row>205</xdr:row>
      <xdr:rowOff>0</xdr:rowOff>
    </xdr:to>
    <xdr:graphicFrame>
      <xdr:nvGraphicFramePr>
        <xdr:cNvPr id="10" name="Chart 10"/>
        <xdr:cNvGraphicFramePr/>
      </xdr:nvGraphicFramePr>
      <xdr:xfrm>
        <a:off x="47625" y="38671500"/>
        <a:ext cx="1703070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38100</xdr:colOff>
      <xdr:row>205</xdr:row>
      <xdr:rowOff>0</xdr:rowOff>
    </xdr:from>
    <xdr:to>
      <xdr:col>15</xdr:col>
      <xdr:colOff>723900</xdr:colOff>
      <xdr:row>205</xdr:row>
      <xdr:rowOff>0</xdr:rowOff>
    </xdr:to>
    <xdr:graphicFrame>
      <xdr:nvGraphicFramePr>
        <xdr:cNvPr id="11" name="Chart 11"/>
        <xdr:cNvGraphicFramePr/>
      </xdr:nvGraphicFramePr>
      <xdr:xfrm>
        <a:off x="38100" y="38671500"/>
        <a:ext cx="1704975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91.8\sistema_financiero\Sandra\02-estados%20a%2020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91.8\publico\BASES\INGRESOS\03-ESTADOS%2080-2002\PIB%20estatal%201980-2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91.8\publico\SANDRA\Estados_2007\PIB%20POR%20ENTIDAD%20FEDERATIV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do.mexico"/>
      <sheetName val="michoacán"/>
      <sheetName val="morelos"/>
      <sheetName val="nayarit"/>
      <sheetName val="nuevoleon"/>
      <sheetName val="oaxaca"/>
      <sheetName val="puebla"/>
      <sheetName val="queretaro"/>
      <sheetName val="quintanaro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PI"/>
      <sheetName val="PIB EST"/>
    </sheetNames>
    <sheetDataSet>
      <sheetData sheetId="1">
        <row r="25">
          <cell r="A25" t="str">
            <v>Nayarit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Hoja1"/>
    </sheetNames>
    <sheetDataSet>
      <sheetData sheetId="1">
        <row r="29">
          <cell r="B29">
            <v>7621420</v>
          </cell>
          <cell r="C29">
            <v>8539891</v>
          </cell>
          <cell r="D29">
            <v>9428728</v>
          </cell>
          <cell r="E29">
            <v>12823454</v>
          </cell>
          <cell r="F29">
            <v>15885033</v>
          </cell>
          <cell r="G29">
            <v>19743939</v>
          </cell>
          <cell r="H29">
            <v>23692277</v>
          </cell>
          <cell r="I29">
            <v>26379053</v>
          </cell>
          <cell r="J29">
            <v>30481592</v>
          </cell>
          <cell r="K29">
            <v>32645622</v>
          </cell>
          <cell r="L29">
            <v>33621466</v>
          </cell>
          <cell r="M29">
            <v>37504649</v>
          </cell>
          <cell r="N29">
            <v>39971772</v>
          </cell>
          <cell r="O29">
            <v>45873796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205"/>
  <sheetViews>
    <sheetView tabSelected="1" workbookViewId="0" topLeftCell="U197">
      <selection activeCell="AC63" sqref="AC63"/>
    </sheetView>
  </sheetViews>
  <sheetFormatPr defaultColWidth="11.421875" defaultRowHeight="19.5" customHeight="1"/>
  <cols>
    <col min="1" max="1" width="43.421875" style="1" customWidth="1"/>
    <col min="2" max="29" width="14.421875" style="1" customWidth="1"/>
    <col min="30" max="16384" width="11.421875" style="1" customWidth="1"/>
  </cols>
  <sheetData>
    <row r="1" ht="15" customHeight="1"/>
    <row r="2" spans="1:29" ht="15" customHeight="1">
      <c r="A2" s="46" t="s">
        <v>36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</row>
    <row r="3" spans="1:29" ht="15" customHeight="1">
      <c r="A3" s="47" t="s">
        <v>0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</row>
    <row r="4" spans="1:29" ht="1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X4" s="3"/>
      <c r="AB4" s="4"/>
      <c r="AC4" s="4"/>
    </row>
    <row r="5" spans="1:29" ht="15" customHeight="1">
      <c r="A5" s="5" t="s">
        <v>1</v>
      </c>
      <c r="B5" s="6">
        <v>1980</v>
      </c>
      <c r="C5" s="6">
        <v>1981</v>
      </c>
      <c r="D5" s="6">
        <v>1982</v>
      </c>
      <c r="E5" s="6">
        <v>1983</v>
      </c>
      <c r="F5" s="6">
        <v>1984</v>
      </c>
      <c r="G5" s="6">
        <v>1985</v>
      </c>
      <c r="H5" s="6">
        <v>1986</v>
      </c>
      <c r="I5" s="6">
        <v>1987</v>
      </c>
      <c r="J5" s="6">
        <v>1988</v>
      </c>
      <c r="K5" s="6">
        <v>1989</v>
      </c>
      <c r="L5" s="6">
        <v>1990</v>
      </c>
      <c r="M5" s="6">
        <v>1991</v>
      </c>
      <c r="N5" s="6">
        <v>1992</v>
      </c>
      <c r="O5" s="6">
        <v>1993</v>
      </c>
      <c r="P5" s="6">
        <v>1994</v>
      </c>
      <c r="Q5" s="6">
        <v>1995</v>
      </c>
      <c r="R5" s="6">
        <v>1996</v>
      </c>
      <c r="S5" s="6">
        <v>1997</v>
      </c>
      <c r="T5" s="7">
        <v>1998</v>
      </c>
      <c r="U5" s="7">
        <v>1999</v>
      </c>
      <c r="V5" s="7">
        <v>2000</v>
      </c>
      <c r="W5" s="7">
        <v>2001</v>
      </c>
      <c r="X5" s="7">
        <v>2002</v>
      </c>
      <c r="Y5" s="6">
        <v>2003</v>
      </c>
      <c r="Z5" s="6">
        <v>2004</v>
      </c>
      <c r="AA5" s="7">
        <v>2005</v>
      </c>
      <c r="AB5" s="7">
        <v>2006</v>
      </c>
      <c r="AC5" s="7">
        <v>2007</v>
      </c>
    </row>
    <row r="6" spans="1:23" ht="1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30" ht="15" customHeight="1">
      <c r="A7" s="8" t="s">
        <v>19</v>
      </c>
      <c r="B7" s="9">
        <f>SUM(B8:B18)</f>
        <v>1112</v>
      </c>
      <c r="C7" s="9">
        <f aca="true" t="shared" si="0" ref="C7:AC7">SUM(C8:C18)</f>
        <v>1756</v>
      </c>
      <c r="D7" s="9">
        <f t="shared" si="0"/>
        <v>2671</v>
      </c>
      <c r="E7" s="9">
        <f t="shared" si="0"/>
        <v>4659</v>
      </c>
      <c r="F7" s="9">
        <f t="shared" si="0"/>
        <v>9812</v>
      </c>
      <c r="G7" s="9">
        <f t="shared" si="0"/>
        <v>12825</v>
      </c>
      <c r="H7" s="9">
        <f t="shared" si="0"/>
        <v>22200</v>
      </c>
      <c r="I7" s="9">
        <f t="shared" si="0"/>
        <v>52751</v>
      </c>
      <c r="J7" s="9">
        <f t="shared" si="0"/>
        <v>153182</v>
      </c>
      <c r="K7" s="9">
        <f t="shared" si="0"/>
        <v>246771.50000000003</v>
      </c>
      <c r="L7" s="9">
        <f t="shared" si="0"/>
        <v>272017.9</v>
      </c>
      <c r="M7" s="9">
        <f t="shared" si="0"/>
        <v>352224.53</v>
      </c>
      <c r="N7" s="9">
        <f t="shared" si="0"/>
        <v>441560.60000000003</v>
      </c>
      <c r="O7" s="9">
        <f t="shared" si="0"/>
        <v>920576.4</v>
      </c>
      <c r="P7" s="9">
        <f t="shared" si="0"/>
        <v>1012194.674</v>
      </c>
      <c r="Q7" s="9">
        <f t="shared" si="0"/>
        <v>1309474.0729999999</v>
      </c>
      <c r="R7" s="9">
        <f t="shared" si="0"/>
        <v>1735092.3579999998</v>
      </c>
      <c r="S7" s="9">
        <f t="shared" si="0"/>
        <v>2653663.3639999996</v>
      </c>
      <c r="T7" s="9">
        <f t="shared" si="0"/>
        <v>3660969.9979999997</v>
      </c>
      <c r="U7" s="9">
        <f t="shared" si="0"/>
        <v>4414263.749</v>
      </c>
      <c r="V7" s="9">
        <f t="shared" si="0"/>
        <v>5596302.208000001</v>
      </c>
      <c r="W7" s="9">
        <f t="shared" si="0"/>
        <v>6550523.109</v>
      </c>
      <c r="X7" s="9">
        <f t="shared" si="0"/>
        <v>7131237.438999999</v>
      </c>
      <c r="Y7" s="9">
        <f t="shared" si="0"/>
        <v>7594910.307999999</v>
      </c>
      <c r="Z7" s="9">
        <f t="shared" si="0"/>
        <v>8420774.308</v>
      </c>
      <c r="AA7" s="9">
        <f t="shared" si="0"/>
        <v>8920426.058</v>
      </c>
      <c r="AB7" s="9">
        <f t="shared" si="0"/>
        <v>10256983.1</v>
      </c>
      <c r="AC7" s="9">
        <f t="shared" si="0"/>
        <v>11280655.500000002</v>
      </c>
      <c r="AD7" s="4"/>
    </row>
    <row r="8" spans="1:30" ht="15" customHeight="1">
      <c r="A8" s="10" t="s">
        <v>5</v>
      </c>
      <c r="B8" s="11">
        <v>215</v>
      </c>
      <c r="C8" s="11">
        <v>71</v>
      </c>
      <c r="D8" s="11">
        <v>93</v>
      </c>
      <c r="E8" s="11">
        <v>225</v>
      </c>
      <c r="F8" s="11">
        <v>169</v>
      </c>
      <c r="G8" s="11">
        <v>145</v>
      </c>
      <c r="H8" s="11">
        <v>471</v>
      </c>
      <c r="I8" s="11">
        <v>543</v>
      </c>
      <c r="J8" s="11">
        <v>2052</v>
      </c>
      <c r="K8" s="12">
        <v>2867.4</v>
      </c>
      <c r="L8" s="12">
        <v>4158.4</v>
      </c>
      <c r="M8" s="12">
        <v>11699.3</v>
      </c>
      <c r="N8" s="12">
        <v>23482.45</v>
      </c>
      <c r="O8" s="12">
        <v>23325.3</v>
      </c>
      <c r="P8" s="12">
        <v>27154.451</v>
      </c>
      <c r="Q8" s="12">
        <v>25920.098</v>
      </c>
      <c r="R8" s="12">
        <v>32421.552</v>
      </c>
      <c r="S8" s="12">
        <v>50900.858</v>
      </c>
      <c r="T8" s="12">
        <v>72817.109</v>
      </c>
      <c r="U8" s="12">
        <v>75705.114</v>
      </c>
      <c r="V8" s="12">
        <v>78358.314</v>
      </c>
      <c r="W8" s="12">
        <v>93037.834</v>
      </c>
      <c r="X8" s="13">
        <v>138423.667</v>
      </c>
      <c r="Y8" s="13">
        <v>140295.064</v>
      </c>
      <c r="Z8" s="13">
        <v>195590.935</v>
      </c>
      <c r="AA8" s="13">
        <v>206311.569</v>
      </c>
      <c r="AB8" s="14">
        <v>232866.3</v>
      </c>
      <c r="AC8" s="4">
        <v>298392.2</v>
      </c>
      <c r="AD8" s="4"/>
    </row>
    <row r="9" spans="1:30" ht="15" customHeight="1">
      <c r="A9" s="10" t="s">
        <v>6</v>
      </c>
      <c r="B9" s="11">
        <v>28</v>
      </c>
      <c r="C9" s="11">
        <v>33</v>
      </c>
      <c r="D9" s="11">
        <v>28</v>
      </c>
      <c r="E9" s="11">
        <v>60</v>
      </c>
      <c r="F9" s="11">
        <v>139</v>
      </c>
      <c r="G9" s="11">
        <v>149</v>
      </c>
      <c r="H9" s="11">
        <v>517</v>
      </c>
      <c r="I9" s="11">
        <v>570</v>
      </c>
      <c r="J9" s="11">
        <v>1536</v>
      </c>
      <c r="K9" s="12">
        <v>2151.35</v>
      </c>
      <c r="L9" s="12">
        <v>3609.4</v>
      </c>
      <c r="M9" s="12">
        <v>6059.3</v>
      </c>
      <c r="N9" s="12">
        <v>15329.45</v>
      </c>
      <c r="O9" s="12">
        <v>10813.3</v>
      </c>
      <c r="P9" s="12">
        <v>12851.477</v>
      </c>
      <c r="Q9" s="12">
        <v>13272.035</v>
      </c>
      <c r="R9" s="12">
        <v>16308.741</v>
      </c>
      <c r="S9" s="12">
        <v>27381.982</v>
      </c>
      <c r="T9" s="12">
        <v>41017.021</v>
      </c>
      <c r="U9" s="12">
        <v>39946.02</v>
      </c>
      <c r="V9" s="12">
        <v>48953.966</v>
      </c>
      <c r="W9" s="12">
        <v>57912.948</v>
      </c>
      <c r="X9" s="13">
        <v>65165.675</v>
      </c>
      <c r="Y9" s="13">
        <v>71815.749</v>
      </c>
      <c r="Z9" s="13">
        <v>114633.789</v>
      </c>
      <c r="AA9" s="13">
        <v>107599.024</v>
      </c>
      <c r="AB9" s="14">
        <v>123454.2</v>
      </c>
      <c r="AC9" s="4">
        <v>175311.7</v>
      </c>
      <c r="AD9" s="4"/>
    </row>
    <row r="10" spans="1:30" ht="15" customHeight="1">
      <c r="A10" s="10" t="s">
        <v>7</v>
      </c>
      <c r="B10" s="11">
        <v>34</v>
      </c>
      <c r="C10" s="11">
        <v>48</v>
      </c>
      <c r="D10" s="11">
        <v>65</v>
      </c>
      <c r="E10" s="11">
        <v>391</v>
      </c>
      <c r="F10" s="11">
        <v>485</v>
      </c>
      <c r="G10" s="11">
        <v>384</v>
      </c>
      <c r="H10" s="11">
        <v>1839</v>
      </c>
      <c r="I10" s="11">
        <v>4498</v>
      </c>
      <c r="J10" s="11">
        <v>7480</v>
      </c>
      <c r="K10" s="12">
        <v>1980.35</v>
      </c>
      <c r="L10" s="12">
        <v>12936.3</v>
      </c>
      <c r="M10" s="12">
        <v>29248.43</v>
      </c>
      <c r="N10" s="12">
        <v>14215.45</v>
      </c>
      <c r="O10" s="12">
        <v>5594.3</v>
      </c>
      <c r="P10" s="12">
        <v>10658.821</v>
      </c>
      <c r="Q10" s="12">
        <v>16424.346</v>
      </c>
      <c r="R10" s="12">
        <v>27546.275</v>
      </c>
      <c r="S10" s="12">
        <v>42153.693</v>
      </c>
      <c r="T10" s="12">
        <v>69314.431</v>
      </c>
      <c r="U10" s="12">
        <v>55765.964</v>
      </c>
      <c r="V10" s="12">
        <v>105338.199</v>
      </c>
      <c r="W10" s="12">
        <v>120395.75</v>
      </c>
      <c r="X10" s="13">
        <v>86102.351</v>
      </c>
      <c r="Y10" s="13">
        <v>62351.302</v>
      </c>
      <c r="Z10" s="13">
        <v>71101.047</v>
      </c>
      <c r="AA10" s="13">
        <v>20856.822</v>
      </c>
      <c r="AB10" s="14">
        <v>11957</v>
      </c>
      <c r="AC10" s="4">
        <v>6064</v>
      </c>
      <c r="AD10" s="4"/>
    </row>
    <row r="11" spans="1:30" ht="15" customHeight="1">
      <c r="A11" s="10" t="s">
        <v>8</v>
      </c>
      <c r="B11" s="11">
        <v>203</v>
      </c>
      <c r="C11" s="11">
        <v>223</v>
      </c>
      <c r="D11" s="11">
        <v>553</v>
      </c>
      <c r="E11" s="11">
        <v>123</v>
      </c>
      <c r="F11" s="11">
        <v>280</v>
      </c>
      <c r="G11" s="11">
        <v>655</v>
      </c>
      <c r="H11" s="11">
        <v>1356</v>
      </c>
      <c r="I11" s="11">
        <v>842</v>
      </c>
      <c r="J11" s="11">
        <v>2603</v>
      </c>
      <c r="K11" s="12">
        <v>5389.35</v>
      </c>
      <c r="L11" s="12">
        <v>8328.4</v>
      </c>
      <c r="M11" s="12">
        <v>8118.4</v>
      </c>
      <c r="N11" s="12">
        <v>6367.45</v>
      </c>
      <c r="O11" s="12">
        <v>21722.3</v>
      </c>
      <c r="P11" s="12">
        <v>25492.47</v>
      </c>
      <c r="Q11" s="12">
        <v>40262.508</v>
      </c>
      <c r="R11" s="12">
        <v>32351.79</v>
      </c>
      <c r="S11" s="12">
        <v>37512.067</v>
      </c>
      <c r="T11" s="12">
        <v>10004.69</v>
      </c>
      <c r="U11" s="12">
        <v>11390.776</v>
      </c>
      <c r="V11" s="12">
        <v>10174.461</v>
      </c>
      <c r="W11" s="12">
        <v>25910.909</v>
      </c>
      <c r="X11" s="13">
        <v>18879.962</v>
      </c>
      <c r="Y11" s="13">
        <v>24227.356</v>
      </c>
      <c r="Z11" s="13">
        <v>12866.545</v>
      </c>
      <c r="AA11" s="13">
        <v>29207.328</v>
      </c>
      <c r="AB11" s="14">
        <v>15014.3</v>
      </c>
      <c r="AC11" s="4">
        <v>21745.7</v>
      </c>
      <c r="AD11" s="4"/>
    </row>
    <row r="12" spans="1:30" ht="15" customHeight="1">
      <c r="A12" s="10" t="s">
        <v>9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3"/>
      <c r="Y12" s="13"/>
      <c r="Z12" s="13"/>
      <c r="AA12" s="13"/>
      <c r="AB12" s="4"/>
      <c r="AC12" s="4"/>
      <c r="AD12" s="4"/>
    </row>
    <row r="13" spans="1:30" ht="15" customHeight="1">
      <c r="A13" s="10" t="s">
        <v>16</v>
      </c>
      <c r="B13" s="11">
        <v>571</v>
      </c>
      <c r="C13" s="11">
        <v>1195</v>
      </c>
      <c r="D13" s="11">
        <v>1544</v>
      </c>
      <c r="E13" s="11">
        <v>3539</v>
      </c>
      <c r="F13" s="11">
        <v>8059</v>
      </c>
      <c r="G13" s="11">
        <v>10783</v>
      </c>
      <c r="H13" s="11">
        <v>17632</v>
      </c>
      <c r="I13" s="11">
        <v>43651</v>
      </c>
      <c r="J13" s="11">
        <v>101549</v>
      </c>
      <c r="K13" s="12">
        <v>128897.35</v>
      </c>
      <c r="L13" s="12">
        <v>197006.4</v>
      </c>
      <c r="M13" s="12">
        <v>209078.4</v>
      </c>
      <c r="N13" s="12">
        <v>266785.45</v>
      </c>
      <c r="O13" s="12">
        <v>314997.3</v>
      </c>
      <c r="P13" s="12">
        <v>334616.455</v>
      </c>
      <c r="Q13" s="12">
        <v>406260.886</v>
      </c>
      <c r="R13" s="12">
        <v>579640.7</v>
      </c>
      <c r="S13" s="12">
        <v>771875.679</v>
      </c>
      <c r="T13" s="12">
        <v>1235322.479</v>
      </c>
      <c r="U13" s="12">
        <v>1497158.058</v>
      </c>
      <c r="V13" s="12">
        <v>1894268.923</v>
      </c>
      <c r="W13" s="12">
        <v>1961706.969</v>
      </c>
      <c r="X13" s="13">
        <v>2217296.9</v>
      </c>
      <c r="Y13" s="13">
        <v>2146473.838</v>
      </c>
      <c r="Z13" s="13">
        <v>2541518.023</v>
      </c>
      <c r="AA13" s="13">
        <v>2801587.923</v>
      </c>
      <c r="AB13" s="14">
        <v>3142636.3</v>
      </c>
      <c r="AC13" s="4">
        <v>3410371.1</v>
      </c>
      <c r="AD13" s="4"/>
    </row>
    <row r="14" spans="1:30" ht="15" customHeight="1">
      <c r="A14" s="10" t="s">
        <v>33</v>
      </c>
      <c r="B14" s="11"/>
      <c r="C14" s="11"/>
      <c r="D14" s="11"/>
      <c r="E14" s="11">
        <v>51</v>
      </c>
      <c r="F14" s="11">
        <v>425</v>
      </c>
      <c r="G14" s="11"/>
      <c r="H14" s="11">
        <v>385</v>
      </c>
      <c r="I14" s="11">
        <v>560</v>
      </c>
      <c r="J14" s="11">
        <v>33559</v>
      </c>
      <c r="K14" s="12">
        <v>103244.35</v>
      </c>
      <c r="L14" s="12">
        <v>39747.3</v>
      </c>
      <c r="M14" s="12">
        <v>13095.3</v>
      </c>
      <c r="N14" s="12">
        <v>3924.45</v>
      </c>
      <c r="O14" s="12">
        <v>44400.3</v>
      </c>
      <c r="P14" s="12">
        <v>30000</v>
      </c>
      <c r="Q14" s="12">
        <v>48198.4</v>
      </c>
      <c r="R14" s="12">
        <v>38102.2</v>
      </c>
      <c r="S14" s="12">
        <v>120077.43</v>
      </c>
      <c r="T14" s="12">
        <v>100000</v>
      </c>
      <c r="U14" s="12">
        <v>60000</v>
      </c>
      <c r="V14" s="12">
        <v>449786.982</v>
      </c>
      <c r="W14" s="12">
        <v>141221.906</v>
      </c>
      <c r="X14" s="13">
        <v>66000</v>
      </c>
      <c r="Y14" s="13">
        <v>303680.623</v>
      </c>
      <c r="Z14" s="13">
        <v>157784.588</v>
      </c>
      <c r="AA14" s="13"/>
      <c r="AB14" s="14">
        <v>300000</v>
      </c>
      <c r="AC14" s="4">
        <v>122867.7</v>
      </c>
      <c r="AD14" s="4"/>
    </row>
    <row r="15" spans="1:30" ht="15" customHeight="1">
      <c r="A15" s="10" t="s">
        <v>11</v>
      </c>
      <c r="B15" s="11"/>
      <c r="C15" s="11"/>
      <c r="D15" s="11"/>
      <c r="E15" s="11"/>
      <c r="F15" s="11"/>
      <c r="G15" s="11"/>
      <c r="H15" s="11"/>
      <c r="I15" s="11"/>
      <c r="J15" s="11"/>
      <c r="K15" s="11">
        <v>2241.35</v>
      </c>
      <c r="L15" s="12">
        <v>5817.4</v>
      </c>
      <c r="M15" s="12">
        <v>74925.4</v>
      </c>
      <c r="N15" s="12">
        <v>93336.45</v>
      </c>
      <c r="O15" s="12">
        <v>497757.3</v>
      </c>
      <c r="P15" s="12">
        <v>566784</v>
      </c>
      <c r="Q15" s="11"/>
      <c r="R15" s="11"/>
      <c r="S15" s="11"/>
      <c r="T15" s="12">
        <v>18169.818</v>
      </c>
      <c r="U15" s="12">
        <v>16024.715</v>
      </c>
      <c r="V15" s="12">
        <v>21577.953</v>
      </c>
      <c r="W15" s="12">
        <v>27149.445</v>
      </c>
      <c r="X15" s="13">
        <v>34716.826</v>
      </c>
      <c r="Y15" s="13">
        <v>13852.153</v>
      </c>
      <c r="Z15" s="13">
        <v>7471.204</v>
      </c>
      <c r="AA15" s="13"/>
      <c r="AB15" s="4"/>
      <c r="AC15" s="4"/>
      <c r="AD15" s="4"/>
    </row>
    <row r="16" spans="1:30" ht="15" customHeight="1">
      <c r="A16" s="10" t="s">
        <v>34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2">
        <v>747216.4</v>
      </c>
      <c r="R16" s="12">
        <v>987034.9</v>
      </c>
      <c r="S16" s="12">
        <v>1520709.136</v>
      </c>
      <c r="T16" s="12">
        <v>1970031.28</v>
      </c>
      <c r="U16" s="12">
        <v>2408723.15</v>
      </c>
      <c r="V16" s="12">
        <v>2987448.443</v>
      </c>
      <c r="W16" s="12">
        <v>3679571.322</v>
      </c>
      <c r="X16" s="13">
        <v>4131930.168</v>
      </c>
      <c r="Y16" s="13">
        <v>4489947.429</v>
      </c>
      <c r="Z16" s="13">
        <v>4874171.429</v>
      </c>
      <c r="AA16" s="13">
        <v>5187836.131</v>
      </c>
      <c r="AB16" s="14">
        <v>5944884.3</v>
      </c>
      <c r="AC16" s="4">
        <v>6756493.5</v>
      </c>
      <c r="AD16" s="4" t="s">
        <v>4</v>
      </c>
    </row>
    <row r="17" spans="1:30" ht="15" customHeight="1">
      <c r="A17" s="10" t="s">
        <v>13</v>
      </c>
      <c r="B17" s="11"/>
      <c r="C17" s="11"/>
      <c r="D17" s="11"/>
      <c r="E17" s="11"/>
      <c r="F17" s="11">
        <v>251</v>
      </c>
      <c r="G17" s="11">
        <v>295</v>
      </c>
      <c r="H17" s="11"/>
      <c r="I17" s="11">
        <v>102</v>
      </c>
      <c r="J17" s="11">
        <v>1343</v>
      </c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2">
        <v>132496.436</v>
      </c>
      <c r="V17" s="12">
        <v>394.967</v>
      </c>
      <c r="W17" s="12">
        <v>31359.925</v>
      </c>
      <c r="X17" s="13">
        <v>1000</v>
      </c>
      <c r="Y17" s="13"/>
      <c r="Z17" s="13">
        <v>174583.954</v>
      </c>
      <c r="AA17" s="13">
        <v>128479.83</v>
      </c>
      <c r="AB17" s="14">
        <v>97120.4</v>
      </c>
      <c r="AC17" s="4">
        <v>100938.3</v>
      </c>
      <c r="AD17" s="4"/>
    </row>
    <row r="18" spans="1:30" ht="15" customHeight="1">
      <c r="A18" s="10" t="s">
        <v>14</v>
      </c>
      <c r="B18" s="11">
        <v>61</v>
      </c>
      <c r="C18" s="11">
        <v>186</v>
      </c>
      <c r="D18" s="11">
        <v>388</v>
      </c>
      <c r="E18" s="11">
        <v>270</v>
      </c>
      <c r="F18" s="11">
        <v>4</v>
      </c>
      <c r="G18" s="11">
        <v>414</v>
      </c>
      <c r="H18" s="11"/>
      <c r="I18" s="11">
        <v>1985</v>
      </c>
      <c r="J18" s="11">
        <v>3060</v>
      </c>
      <c r="K18" s="11"/>
      <c r="L18" s="12">
        <v>414.3</v>
      </c>
      <c r="M18" s="11"/>
      <c r="N18" s="12">
        <v>18119.45</v>
      </c>
      <c r="O18" s="12">
        <v>1966.3</v>
      </c>
      <c r="P18" s="12">
        <v>4637</v>
      </c>
      <c r="Q18" s="12">
        <v>11919.4</v>
      </c>
      <c r="R18" s="12">
        <v>21686.2</v>
      </c>
      <c r="S18" s="12">
        <v>83052.519</v>
      </c>
      <c r="T18" s="12">
        <v>144293.17</v>
      </c>
      <c r="U18" s="12">
        <v>117053.516</v>
      </c>
      <c r="V18" s="11"/>
      <c r="W18" s="12">
        <v>412256.101</v>
      </c>
      <c r="X18" s="13">
        <v>371721.89</v>
      </c>
      <c r="Y18" s="13">
        <v>342266.794</v>
      </c>
      <c r="Z18" s="13">
        <v>271052.794</v>
      </c>
      <c r="AA18" s="13">
        <v>438547.431</v>
      </c>
      <c r="AB18" s="14">
        <v>389050.3</v>
      </c>
      <c r="AC18" s="4">
        <v>388471.3</v>
      </c>
      <c r="AD18" s="4"/>
    </row>
    <row r="19" spans="1:30" ht="15" customHeight="1">
      <c r="A19" s="2"/>
      <c r="B19" s="11"/>
      <c r="C19" s="11"/>
      <c r="D19" s="11"/>
      <c r="E19" s="11"/>
      <c r="F19" s="11"/>
      <c r="G19" s="11"/>
      <c r="H19" s="11"/>
      <c r="I19" s="11"/>
      <c r="J19" s="11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3"/>
      <c r="Y19" s="13"/>
      <c r="Z19" s="13"/>
      <c r="AA19" s="13"/>
      <c r="AB19" s="4"/>
      <c r="AC19" s="4"/>
      <c r="AD19" s="4"/>
    </row>
    <row r="20" spans="1:30" ht="15" customHeight="1">
      <c r="A20" s="8" t="s">
        <v>21</v>
      </c>
      <c r="B20" s="9">
        <f>SUM(B21:B35)</f>
        <v>1112</v>
      </c>
      <c r="C20" s="9">
        <f aca="true" t="shared" si="1" ref="C20:W20">SUM(C21:C35)</f>
        <v>1756</v>
      </c>
      <c r="D20" s="9">
        <f t="shared" si="1"/>
        <v>2671</v>
      </c>
      <c r="E20" s="9">
        <f t="shared" si="1"/>
        <v>4659</v>
      </c>
      <c r="F20" s="9">
        <f t="shared" si="1"/>
        <v>9812</v>
      </c>
      <c r="G20" s="9">
        <f t="shared" si="1"/>
        <v>12825</v>
      </c>
      <c r="H20" s="9">
        <f t="shared" si="1"/>
        <v>22200</v>
      </c>
      <c r="I20" s="9">
        <f t="shared" si="1"/>
        <v>52751</v>
      </c>
      <c r="J20" s="9">
        <f t="shared" si="1"/>
        <v>153182</v>
      </c>
      <c r="K20" s="9">
        <f t="shared" si="1"/>
        <v>246771.5</v>
      </c>
      <c r="L20" s="9">
        <f t="shared" si="1"/>
        <v>272018</v>
      </c>
      <c r="M20" s="9">
        <f t="shared" si="1"/>
        <v>352224.5</v>
      </c>
      <c r="N20" s="9">
        <f t="shared" si="1"/>
        <v>441560.69999999995</v>
      </c>
      <c r="O20" s="9">
        <f t="shared" si="1"/>
        <v>920575.9999999999</v>
      </c>
      <c r="P20" s="9">
        <f t="shared" si="1"/>
        <v>1012194.748</v>
      </c>
      <c r="Q20" s="9">
        <f t="shared" si="1"/>
        <v>1309473.9</v>
      </c>
      <c r="R20" s="9">
        <f t="shared" si="1"/>
        <v>1735092.484</v>
      </c>
      <c r="S20" s="9">
        <f t="shared" si="1"/>
        <v>2653663.364</v>
      </c>
      <c r="T20" s="9">
        <f t="shared" si="1"/>
        <v>3660969.9979999997</v>
      </c>
      <c r="U20" s="9">
        <f t="shared" si="1"/>
        <v>4414263.749</v>
      </c>
      <c r="V20" s="9">
        <f t="shared" si="1"/>
        <v>5596302.207999999</v>
      </c>
      <c r="W20" s="9">
        <f t="shared" si="1"/>
        <v>6550523.109</v>
      </c>
      <c r="X20" s="9">
        <f aca="true" t="shared" si="2" ref="X20:AC20">X21+X25+X28+X31+X32+X33+X34+X35</f>
        <v>7131237.439000002</v>
      </c>
      <c r="Y20" s="9">
        <f t="shared" si="2"/>
        <v>7594910.308000001</v>
      </c>
      <c r="Z20" s="9">
        <f t="shared" si="2"/>
        <v>8420774.308</v>
      </c>
      <c r="AA20" s="9">
        <f t="shared" si="2"/>
        <v>8920426.058</v>
      </c>
      <c r="AB20" s="9">
        <f t="shared" si="2"/>
        <v>10256983.100000001</v>
      </c>
      <c r="AC20" s="9">
        <f t="shared" si="2"/>
        <v>11280655.5</v>
      </c>
      <c r="AD20" s="4"/>
    </row>
    <row r="21" spans="1:30" ht="15" customHeight="1">
      <c r="A21" s="15" t="s">
        <v>32</v>
      </c>
      <c r="B21" s="11">
        <v>601</v>
      </c>
      <c r="C21" s="11">
        <v>860</v>
      </c>
      <c r="D21" s="11">
        <v>1322</v>
      </c>
      <c r="E21" s="11">
        <v>2345</v>
      </c>
      <c r="F21" s="11">
        <v>4006</v>
      </c>
      <c r="G21" s="11">
        <v>6431</v>
      </c>
      <c r="H21" s="11">
        <v>10965</v>
      </c>
      <c r="I21" s="11">
        <v>24645</v>
      </c>
      <c r="J21" s="11">
        <v>56021</v>
      </c>
      <c r="K21" s="12">
        <v>96987.2</v>
      </c>
      <c r="L21" s="12">
        <v>128764.2</v>
      </c>
      <c r="M21" s="12">
        <v>112820.28</v>
      </c>
      <c r="N21" s="12">
        <v>149958.2</v>
      </c>
      <c r="O21" s="12">
        <v>184182.2</v>
      </c>
      <c r="P21" s="12">
        <v>206812.606</v>
      </c>
      <c r="Q21" s="12">
        <v>246521.608</v>
      </c>
      <c r="R21" s="12">
        <v>320278.384</v>
      </c>
      <c r="S21" s="12">
        <v>430258.32</v>
      </c>
      <c r="T21" s="12">
        <v>488693.647</v>
      </c>
      <c r="U21" s="12">
        <v>572592.5889999999</v>
      </c>
      <c r="V21" s="12">
        <v>705934.896</v>
      </c>
      <c r="W21" s="12">
        <v>904436.521</v>
      </c>
      <c r="X21" s="16">
        <f aca="true" t="shared" si="3" ref="X21:AC21">SUM(X22:X24)</f>
        <v>864041.8080000001</v>
      </c>
      <c r="Y21" s="16">
        <f t="shared" si="3"/>
        <v>1022485.253</v>
      </c>
      <c r="Z21" s="16">
        <f t="shared" si="3"/>
        <v>1243393.676</v>
      </c>
      <c r="AA21" s="16">
        <f t="shared" si="3"/>
        <v>1241592.3590000002</v>
      </c>
      <c r="AB21" s="16">
        <f t="shared" si="3"/>
        <v>1543972.5</v>
      </c>
      <c r="AC21" s="16">
        <f t="shared" si="3"/>
        <v>1544115.4000000001</v>
      </c>
      <c r="AD21" s="4"/>
    </row>
    <row r="22" spans="1:30" ht="15" customHeight="1">
      <c r="A22" s="17" t="s">
        <v>24</v>
      </c>
      <c r="B22" s="11"/>
      <c r="C22" s="11"/>
      <c r="D22" s="11"/>
      <c r="E22" s="11"/>
      <c r="F22" s="11"/>
      <c r="G22" s="11"/>
      <c r="H22" s="11"/>
      <c r="I22" s="11"/>
      <c r="J22" s="11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6">
        <v>682039.546</v>
      </c>
      <c r="Y22" s="16">
        <v>833379.573</v>
      </c>
      <c r="Z22" s="16">
        <v>1008382.646</v>
      </c>
      <c r="AA22" s="16">
        <v>1027732.55</v>
      </c>
      <c r="AB22" s="14">
        <v>1233295.1</v>
      </c>
      <c r="AC22" s="4">
        <v>1191457.2</v>
      </c>
      <c r="AD22" s="4"/>
    </row>
    <row r="23" spans="1:30" ht="15" customHeight="1">
      <c r="A23" s="17" t="s">
        <v>25</v>
      </c>
      <c r="B23" s="11"/>
      <c r="C23" s="11"/>
      <c r="D23" s="11"/>
      <c r="E23" s="11"/>
      <c r="F23" s="11"/>
      <c r="G23" s="11"/>
      <c r="H23" s="11"/>
      <c r="I23" s="11"/>
      <c r="J23" s="11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6">
        <v>66536.744</v>
      </c>
      <c r="Y23" s="16">
        <v>76757.273</v>
      </c>
      <c r="Z23" s="16">
        <v>112625.442</v>
      </c>
      <c r="AA23" s="16">
        <v>87377.06</v>
      </c>
      <c r="AB23" s="14">
        <v>99541.5</v>
      </c>
      <c r="AC23" s="4">
        <v>131512.6</v>
      </c>
      <c r="AD23" s="4"/>
    </row>
    <row r="24" spans="1:30" ht="15" customHeight="1">
      <c r="A24" s="17" t="s">
        <v>26</v>
      </c>
      <c r="B24" s="11"/>
      <c r="C24" s="11"/>
      <c r="D24" s="11"/>
      <c r="E24" s="11"/>
      <c r="F24" s="11"/>
      <c r="G24" s="11"/>
      <c r="H24" s="11"/>
      <c r="I24" s="11"/>
      <c r="J24" s="11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6">
        <v>115465.518</v>
      </c>
      <c r="Y24" s="16">
        <v>112348.407</v>
      </c>
      <c r="Z24" s="16">
        <v>122385.588</v>
      </c>
      <c r="AA24" s="16">
        <v>126482.749</v>
      </c>
      <c r="AB24" s="14">
        <v>211135.9</v>
      </c>
      <c r="AC24" s="4">
        <v>221145.6</v>
      </c>
      <c r="AD24" s="4"/>
    </row>
    <row r="25" spans="1:30" ht="15" customHeight="1">
      <c r="A25" s="15" t="s">
        <v>17</v>
      </c>
      <c r="B25" s="11">
        <v>105</v>
      </c>
      <c r="C25" s="11">
        <v>406</v>
      </c>
      <c r="D25" s="11">
        <v>317</v>
      </c>
      <c r="E25" s="11">
        <v>845</v>
      </c>
      <c r="F25" s="11">
        <v>2268</v>
      </c>
      <c r="G25" s="11">
        <v>2095</v>
      </c>
      <c r="H25" s="11">
        <v>2798</v>
      </c>
      <c r="I25" s="11">
        <v>9947</v>
      </c>
      <c r="J25" s="11">
        <v>25451</v>
      </c>
      <c r="K25" s="12">
        <v>50110.2</v>
      </c>
      <c r="L25" s="12">
        <v>49939.2</v>
      </c>
      <c r="M25" s="12">
        <v>54652.3</v>
      </c>
      <c r="N25" s="12">
        <v>15819.2</v>
      </c>
      <c r="O25" s="12">
        <v>15114.2</v>
      </c>
      <c r="P25" s="12">
        <v>28583.631</v>
      </c>
      <c r="Q25" s="12">
        <v>25786.555</v>
      </c>
      <c r="R25" s="12">
        <v>33169.166</v>
      </c>
      <c r="S25" s="12">
        <v>153510.647</v>
      </c>
      <c r="T25" s="12">
        <v>504092.469</v>
      </c>
      <c r="U25" s="12">
        <v>434986.76300000004</v>
      </c>
      <c r="V25" s="12">
        <v>516070.678</v>
      </c>
      <c r="W25" s="12">
        <v>670933.39</v>
      </c>
      <c r="X25" s="16">
        <f aca="true" t="shared" si="4" ref="X25:AC25">SUM(X26:X27)</f>
        <v>383563.86000000004</v>
      </c>
      <c r="Y25" s="16">
        <f t="shared" si="4"/>
        <v>407699.063</v>
      </c>
      <c r="Z25" s="16">
        <f t="shared" si="4"/>
        <v>397341.445</v>
      </c>
      <c r="AA25" s="16">
        <f t="shared" si="4"/>
        <v>857845.263</v>
      </c>
      <c r="AB25" s="16">
        <f t="shared" si="4"/>
        <v>1125391.0999999999</v>
      </c>
      <c r="AC25" s="16">
        <f t="shared" si="4"/>
        <v>1194368.2</v>
      </c>
      <c r="AD25" s="4"/>
    </row>
    <row r="26" spans="1:30" ht="15" customHeight="1">
      <c r="A26" s="18" t="s">
        <v>27</v>
      </c>
      <c r="B26" s="11"/>
      <c r="C26" s="11"/>
      <c r="D26" s="11"/>
      <c r="E26" s="11"/>
      <c r="F26" s="11"/>
      <c r="G26" s="11"/>
      <c r="H26" s="11"/>
      <c r="I26" s="11"/>
      <c r="J26" s="11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6">
        <v>10843.742</v>
      </c>
      <c r="Y26" s="16">
        <v>16010.495</v>
      </c>
      <c r="Z26" s="16">
        <v>27825.582</v>
      </c>
      <c r="AA26" s="16">
        <v>4050.561</v>
      </c>
      <c r="AB26" s="14">
        <v>18628.4</v>
      </c>
      <c r="AC26" s="4">
        <v>9517.5</v>
      </c>
      <c r="AD26" s="4"/>
    </row>
    <row r="27" spans="1:30" ht="15" customHeight="1">
      <c r="A27" s="18" t="s">
        <v>28</v>
      </c>
      <c r="B27" s="11"/>
      <c r="C27" s="11"/>
      <c r="D27" s="11"/>
      <c r="E27" s="11"/>
      <c r="F27" s="11"/>
      <c r="G27" s="11"/>
      <c r="H27" s="11"/>
      <c r="I27" s="11"/>
      <c r="J27" s="11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6">
        <v>372720.118</v>
      </c>
      <c r="Y27" s="16">
        <v>391688.568</v>
      </c>
      <c r="Z27" s="16">
        <v>369515.863</v>
      </c>
      <c r="AA27" s="16">
        <v>853794.702</v>
      </c>
      <c r="AB27" s="14">
        <v>1106762.7</v>
      </c>
      <c r="AC27" s="4">
        <v>1184850.7</v>
      </c>
      <c r="AD27" s="4"/>
    </row>
    <row r="28" spans="1:30" ht="15" customHeight="1">
      <c r="A28" s="15" t="s">
        <v>18</v>
      </c>
      <c r="B28" s="11">
        <v>187</v>
      </c>
      <c r="C28" s="11">
        <v>315</v>
      </c>
      <c r="D28" s="11">
        <v>569</v>
      </c>
      <c r="E28" s="11">
        <v>1467</v>
      </c>
      <c r="F28" s="11">
        <v>2797</v>
      </c>
      <c r="G28" s="11">
        <v>3977</v>
      </c>
      <c r="H28" s="11">
        <v>6129</v>
      </c>
      <c r="I28" s="11">
        <v>13716</v>
      </c>
      <c r="J28" s="11">
        <v>39083</v>
      </c>
      <c r="K28" s="12">
        <v>52271.3</v>
      </c>
      <c r="L28" s="12">
        <v>77358.2</v>
      </c>
      <c r="M28" s="12">
        <v>116414.32</v>
      </c>
      <c r="N28" s="12">
        <v>194862.1</v>
      </c>
      <c r="O28" s="12">
        <v>629650.2</v>
      </c>
      <c r="P28" s="12">
        <v>733426.711</v>
      </c>
      <c r="Q28" s="12">
        <v>895970.737</v>
      </c>
      <c r="R28" s="12">
        <v>1211507.934</v>
      </c>
      <c r="S28" s="12">
        <v>1839612.187</v>
      </c>
      <c r="T28" s="12">
        <v>2452925.658</v>
      </c>
      <c r="U28" s="12">
        <v>3156532.2869999995</v>
      </c>
      <c r="V28" s="12">
        <v>3594757.15</v>
      </c>
      <c r="W28" s="12">
        <v>4555395.431</v>
      </c>
      <c r="X28" s="16">
        <f aca="true" t="shared" si="5" ref="X28:AC28">SUM(X29:X30)</f>
        <v>5384803.292</v>
      </c>
      <c r="Y28" s="16">
        <f t="shared" si="5"/>
        <v>5650549.816000001</v>
      </c>
      <c r="Z28" s="16">
        <f t="shared" si="5"/>
        <v>6307221.870999999</v>
      </c>
      <c r="AA28" s="16">
        <f t="shared" si="5"/>
        <v>6406475.453</v>
      </c>
      <c r="AB28" s="16">
        <f t="shared" si="5"/>
        <v>7192246.300000001</v>
      </c>
      <c r="AC28" s="16">
        <f t="shared" si="5"/>
        <v>8156050.2</v>
      </c>
      <c r="AD28" s="4"/>
    </row>
    <row r="29" spans="1:30" ht="15" customHeight="1">
      <c r="A29" s="17" t="s">
        <v>29</v>
      </c>
      <c r="B29" s="11"/>
      <c r="C29" s="11"/>
      <c r="D29" s="11"/>
      <c r="E29" s="11"/>
      <c r="F29" s="11"/>
      <c r="G29" s="11"/>
      <c r="H29" s="11"/>
      <c r="I29" s="11"/>
      <c r="J29" s="11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6">
        <v>4370766.568</v>
      </c>
      <c r="Y29" s="16">
        <v>4598104.355</v>
      </c>
      <c r="Z29" s="16">
        <v>5154503.509</v>
      </c>
      <c r="AA29" s="16">
        <v>5105125.584</v>
      </c>
      <c r="AB29" s="14">
        <v>5770579.2</v>
      </c>
      <c r="AC29" s="4">
        <v>6620306.5</v>
      </c>
      <c r="AD29" s="4"/>
    </row>
    <row r="30" spans="1:30" ht="15" customHeight="1">
      <c r="A30" s="17" t="s">
        <v>30</v>
      </c>
      <c r="B30" s="11"/>
      <c r="C30" s="11"/>
      <c r="D30" s="11"/>
      <c r="E30" s="11"/>
      <c r="F30" s="11"/>
      <c r="G30" s="11"/>
      <c r="H30" s="11"/>
      <c r="I30" s="11"/>
      <c r="J30" s="11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6">
        <v>1014036.724</v>
      </c>
      <c r="Y30" s="16">
        <v>1052445.461</v>
      </c>
      <c r="Z30" s="16">
        <v>1152718.362</v>
      </c>
      <c r="AA30" s="16">
        <v>1301349.869</v>
      </c>
      <c r="AB30" s="14">
        <v>1421667.1</v>
      </c>
      <c r="AC30" s="4">
        <v>1535743.7</v>
      </c>
      <c r="AD30" s="4"/>
    </row>
    <row r="31" spans="1:30" ht="15" customHeight="1">
      <c r="A31" s="15" t="s">
        <v>15</v>
      </c>
      <c r="B31" s="11">
        <v>40</v>
      </c>
      <c r="C31" s="11">
        <v>28</v>
      </c>
      <c r="D31" s="11">
        <v>18</v>
      </c>
      <c r="E31" s="11">
        <v>2</v>
      </c>
      <c r="F31" s="11">
        <v>29</v>
      </c>
      <c r="G31" s="11">
        <v>285</v>
      </c>
      <c r="H31" s="11">
        <v>19</v>
      </c>
      <c r="I31" s="11">
        <v>33</v>
      </c>
      <c r="J31" s="11">
        <v>32390</v>
      </c>
      <c r="K31" s="12">
        <v>5159.3</v>
      </c>
      <c r="L31" s="12">
        <v>15535.2</v>
      </c>
      <c r="M31" s="12">
        <v>50218.3</v>
      </c>
      <c r="N31" s="12">
        <v>61918.1</v>
      </c>
      <c r="O31" s="12">
        <v>72299.2</v>
      </c>
      <c r="P31" s="12">
        <v>31452.4</v>
      </c>
      <c r="Q31" s="12">
        <v>119509</v>
      </c>
      <c r="R31" s="12">
        <v>87084.5</v>
      </c>
      <c r="S31" s="12">
        <v>68946.406</v>
      </c>
      <c r="T31" s="12">
        <v>59931.451</v>
      </c>
      <c r="U31" s="11"/>
      <c r="V31" s="12">
        <v>60000</v>
      </c>
      <c r="W31" s="12">
        <v>20886.432</v>
      </c>
      <c r="X31" s="16"/>
      <c r="Y31" s="16">
        <v>243123.382</v>
      </c>
      <c r="Z31" s="16">
        <v>6339.066</v>
      </c>
      <c r="AA31" s="16">
        <v>1890</v>
      </c>
      <c r="AB31" s="14">
        <v>6901.9</v>
      </c>
      <c r="AC31" s="4">
        <v>67687</v>
      </c>
      <c r="AD31" s="4"/>
    </row>
    <row r="32" spans="1:30" ht="15" customHeight="1">
      <c r="A32" s="15" t="s">
        <v>14</v>
      </c>
      <c r="B32" s="11">
        <v>179</v>
      </c>
      <c r="C32" s="11">
        <v>147</v>
      </c>
      <c r="D32" s="11">
        <v>445</v>
      </c>
      <c r="E32" s="11"/>
      <c r="F32" s="11">
        <v>417</v>
      </c>
      <c r="G32" s="11">
        <v>37</v>
      </c>
      <c r="H32" s="11">
        <v>2289</v>
      </c>
      <c r="I32" s="11">
        <v>3171</v>
      </c>
      <c r="J32" s="11">
        <v>235</v>
      </c>
      <c r="K32" s="12">
        <v>41988.3</v>
      </c>
      <c r="L32" s="12">
        <v>421.2</v>
      </c>
      <c r="M32" s="12">
        <v>18119.3</v>
      </c>
      <c r="N32" s="12">
        <v>19003.1</v>
      </c>
      <c r="O32" s="12">
        <v>19330.2</v>
      </c>
      <c r="P32" s="12">
        <v>11919.4</v>
      </c>
      <c r="Q32" s="12">
        <v>21686</v>
      </c>
      <c r="R32" s="12">
        <v>83052.5</v>
      </c>
      <c r="S32" s="12">
        <v>161335.804</v>
      </c>
      <c r="T32" s="12">
        <v>137156.955</v>
      </c>
      <c r="U32" s="12">
        <v>219126.677</v>
      </c>
      <c r="V32" s="12">
        <v>412256.101</v>
      </c>
      <c r="W32" s="12">
        <v>371721.89</v>
      </c>
      <c r="X32" s="16">
        <v>462550.321</v>
      </c>
      <c r="Y32" s="16">
        <v>271052.794</v>
      </c>
      <c r="Z32" s="16">
        <v>438547.431</v>
      </c>
      <c r="AA32" s="16">
        <v>389050.277</v>
      </c>
      <c r="AB32" s="14">
        <v>388471.3</v>
      </c>
      <c r="AC32" s="4">
        <v>318434.7</v>
      </c>
      <c r="AD32" s="4"/>
    </row>
    <row r="33" spans="1:30" ht="15" customHeight="1">
      <c r="A33" s="15" t="s">
        <v>11</v>
      </c>
      <c r="B33" s="11"/>
      <c r="C33" s="11"/>
      <c r="D33" s="11"/>
      <c r="E33" s="11"/>
      <c r="F33" s="11">
        <v>295</v>
      </c>
      <c r="G33" s="11"/>
      <c r="H33" s="11"/>
      <c r="I33" s="11">
        <v>1239</v>
      </c>
      <c r="J33" s="11">
        <v>2</v>
      </c>
      <c r="K33" s="12">
        <v>255.2</v>
      </c>
      <c r="L33" s="11"/>
      <c r="M33" s="11"/>
      <c r="N33" s="11"/>
      <c r="O33" s="11"/>
      <c r="P33" s="11"/>
      <c r="Q33" s="11"/>
      <c r="R33" s="11"/>
      <c r="S33" s="11"/>
      <c r="T33" s="12">
        <v>18169.818</v>
      </c>
      <c r="U33" s="12">
        <v>16024.715</v>
      </c>
      <c r="V33" s="12">
        <v>21577.953</v>
      </c>
      <c r="W33" s="12">
        <v>27149.445</v>
      </c>
      <c r="X33" s="16">
        <v>34716.826</v>
      </c>
      <c r="Y33" s="16"/>
      <c r="Z33" s="16">
        <v>3858.86</v>
      </c>
      <c r="AA33" s="16"/>
      <c r="AB33" s="4"/>
      <c r="AC33" s="4"/>
      <c r="AD33" s="4"/>
    </row>
    <row r="34" spans="1:30" ht="15" customHeight="1">
      <c r="A34" s="15" t="s">
        <v>22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2">
        <v>285705.43</v>
      </c>
      <c r="W34" s="11"/>
      <c r="X34" s="16"/>
      <c r="Y34" s="16"/>
      <c r="Z34" s="16"/>
      <c r="AA34" s="16"/>
      <c r="AB34" s="4"/>
      <c r="AC34" s="4"/>
      <c r="AD34" s="4"/>
    </row>
    <row r="35" spans="1:30" ht="15" customHeight="1">
      <c r="A35" s="15" t="s">
        <v>23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2">
        <v>15000.718</v>
      </c>
      <c r="V35" s="11"/>
      <c r="W35" s="11"/>
      <c r="X35" s="16">
        <v>1561.332</v>
      </c>
      <c r="Y35" s="16"/>
      <c r="Z35" s="16">
        <v>24071.959</v>
      </c>
      <c r="AA35" s="16">
        <v>23572.706</v>
      </c>
      <c r="AB35" s="4"/>
      <c r="AC35" s="4"/>
      <c r="AD35" s="4"/>
    </row>
    <row r="36" spans="1:30" ht="15" customHeight="1">
      <c r="A36" s="19"/>
      <c r="B36" s="20"/>
      <c r="C36" s="20"/>
      <c r="D36" s="20"/>
      <c r="E36" s="20"/>
      <c r="F36" s="20"/>
      <c r="G36" s="20"/>
      <c r="H36" s="20"/>
      <c r="I36" s="20"/>
      <c r="J36" s="20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4"/>
    </row>
    <row r="37" spans="1:29" s="2" customFormat="1" ht="15" customHeight="1">
      <c r="A37" s="22" t="s">
        <v>38</v>
      </c>
      <c r="N37" s="23"/>
      <c r="O37" s="23"/>
      <c r="P37" s="23"/>
      <c r="Q37" s="23"/>
      <c r="R37" s="23"/>
      <c r="S37" s="23"/>
      <c r="T37" s="23"/>
      <c r="U37" s="23"/>
      <c r="V37" s="1"/>
      <c r="W37" s="1"/>
      <c r="AC37" s="2" t="s">
        <v>4</v>
      </c>
    </row>
    <row r="38" spans="1:23" s="2" customFormat="1" ht="15" customHeight="1">
      <c r="A38" s="22" t="s">
        <v>39</v>
      </c>
      <c r="N38" s="23"/>
      <c r="O38" s="23"/>
      <c r="P38" s="23"/>
      <c r="Q38" s="23"/>
      <c r="R38" s="23"/>
      <c r="S38" s="23"/>
      <c r="T38" s="23"/>
      <c r="U38" s="23"/>
      <c r="V38" s="1"/>
      <c r="W38" s="1"/>
    </row>
    <row r="39" spans="1:23" s="2" customFormat="1" ht="15" customHeight="1">
      <c r="A39" s="22" t="s">
        <v>31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3"/>
      <c r="Q39" s="23"/>
      <c r="R39" s="23"/>
      <c r="S39" s="23"/>
      <c r="T39" s="23"/>
      <c r="U39" s="23"/>
      <c r="V39" s="1"/>
      <c r="W39" s="1"/>
    </row>
    <row r="40" ht="15" customHeight="1">
      <c r="A40" s="25" t="s">
        <v>40</v>
      </c>
    </row>
    <row r="41" ht="15" customHeight="1"/>
    <row r="42" ht="15" customHeight="1"/>
    <row r="43" ht="15" customHeight="1"/>
    <row r="44" spans="1:29" ht="15" customHeight="1">
      <c r="A44" s="46" t="s">
        <v>36</v>
      </c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</row>
    <row r="45" spans="1:29" ht="15" customHeight="1">
      <c r="A45" s="47" t="s">
        <v>2</v>
      </c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</row>
    <row r="46" spans="1:13" ht="1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29" ht="15" customHeight="1">
      <c r="A47" s="5" t="s">
        <v>1</v>
      </c>
      <c r="B47" s="6">
        <v>1980</v>
      </c>
      <c r="C47" s="6">
        <v>1981</v>
      </c>
      <c r="D47" s="6">
        <v>1982</v>
      </c>
      <c r="E47" s="6">
        <v>1983</v>
      </c>
      <c r="F47" s="6">
        <v>1984</v>
      </c>
      <c r="G47" s="6">
        <v>1985</v>
      </c>
      <c r="H47" s="6">
        <v>1986</v>
      </c>
      <c r="I47" s="6">
        <v>1987</v>
      </c>
      <c r="J47" s="6">
        <v>1988</v>
      </c>
      <c r="K47" s="6">
        <v>1989</v>
      </c>
      <c r="L47" s="6">
        <v>1990</v>
      </c>
      <c r="M47" s="6">
        <v>1991</v>
      </c>
      <c r="N47" s="6">
        <v>1992</v>
      </c>
      <c r="O47" s="6">
        <v>1993</v>
      </c>
      <c r="P47" s="6">
        <v>1994</v>
      </c>
      <c r="Q47" s="6">
        <v>1995</v>
      </c>
      <c r="R47" s="6">
        <v>1996</v>
      </c>
      <c r="S47" s="6">
        <v>1997</v>
      </c>
      <c r="T47" s="7">
        <v>1998</v>
      </c>
      <c r="U47" s="7">
        <v>1999</v>
      </c>
      <c r="V47" s="7">
        <v>2000</v>
      </c>
      <c r="W47" s="7">
        <v>2001</v>
      </c>
      <c r="X47" s="7">
        <v>2002</v>
      </c>
      <c r="Y47" s="7">
        <v>2003</v>
      </c>
      <c r="Z47" s="7">
        <v>2004</v>
      </c>
      <c r="AA47" s="7">
        <v>2005</v>
      </c>
      <c r="AB47" s="7">
        <v>2006</v>
      </c>
      <c r="AC47" s="7">
        <v>2007</v>
      </c>
    </row>
    <row r="48" spans="1:22" ht="1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</row>
    <row r="49" spans="1:29" s="27" customFormat="1" ht="15" customHeight="1">
      <c r="A49" s="8" t="s">
        <v>19</v>
      </c>
      <c r="B49" s="26">
        <f>SUM(B50:B60)</f>
        <v>100.00000000000001</v>
      </c>
      <c r="C49" s="26">
        <f aca="true" t="shared" si="6" ref="C49:AB49">SUM(C50:C60)</f>
        <v>100</v>
      </c>
      <c r="D49" s="26">
        <f t="shared" si="6"/>
        <v>100</v>
      </c>
      <c r="E49" s="26">
        <f t="shared" si="6"/>
        <v>100</v>
      </c>
      <c r="F49" s="26">
        <f t="shared" si="6"/>
        <v>100.00000000000001</v>
      </c>
      <c r="G49" s="26">
        <f t="shared" si="6"/>
        <v>99.99999999999999</v>
      </c>
      <c r="H49" s="26">
        <f t="shared" si="6"/>
        <v>100</v>
      </c>
      <c r="I49" s="26">
        <f t="shared" si="6"/>
        <v>100</v>
      </c>
      <c r="J49" s="26">
        <f t="shared" si="6"/>
        <v>100</v>
      </c>
      <c r="K49" s="26">
        <f t="shared" si="6"/>
        <v>100.00000000000001</v>
      </c>
      <c r="L49" s="26">
        <f t="shared" si="6"/>
        <v>100</v>
      </c>
      <c r="M49" s="26">
        <f t="shared" si="6"/>
        <v>99.99999999999999</v>
      </c>
      <c r="N49" s="26">
        <f t="shared" si="6"/>
        <v>100</v>
      </c>
      <c r="O49" s="26">
        <f t="shared" si="6"/>
        <v>100</v>
      </c>
      <c r="P49" s="26">
        <f t="shared" si="6"/>
        <v>100</v>
      </c>
      <c r="Q49" s="26">
        <f t="shared" si="6"/>
        <v>100.00000000000003</v>
      </c>
      <c r="R49" s="26">
        <f t="shared" si="6"/>
        <v>100.00000000000001</v>
      </c>
      <c r="S49" s="26">
        <f t="shared" si="6"/>
        <v>100.00000000000003</v>
      </c>
      <c r="T49" s="26">
        <f t="shared" si="6"/>
        <v>100</v>
      </c>
      <c r="U49" s="26">
        <f t="shared" si="6"/>
        <v>100.00000000000001</v>
      </c>
      <c r="V49" s="26">
        <f t="shared" si="6"/>
        <v>99.99999999999999</v>
      </c>
      <c r="W49" s="26">
        <f t="shared" si="6"/>
        <v>100.00000000000001</v>
      </c>
      <c r="X49" s="26">
        <f t="shared" si="6"/>
        <v>100.00000000000001</v>
      </c>
      <c r="Y49" s="26">
        <f t="shared" si="6"/>
        <v>100</v>
      </c>
      <c r="Z49" s="26">
        <f t="shared" si="6"/>
        <v>100</v>
      </c>
      <c r="AA49" s="26">
        <f t="shared" si="6"/>
        <v>100</v>
      </c>
      <c r="AB49" s="26">
        <f t="shared" si="6"/>
        <v>100</v>
      </c>
      <c r="AC49" s="26">
        <f>SUM(AC50:AC60)</f>
        <v>99.99999999999997</v>
      </c>
    </row>
    <row r="50" spans="1:29" ht="15" customHeight="1">
      <c r="A50" s="15" t="s">
        <v>5</v>
      </c>
      <c r="B50" s="28">
        <f>(B8/B$7)*100</f>
        <v>19.334532374100718</v>
      </c>
      <c r="C50" s="28">
        <f aca="true" t="shared" si="7" ref="C50:Z53">(C8/C$7)*100</f>
        <v>4.043280182232347</v>
      </c>
      <c r="D50" s="28">
        <f t="shared" si="7"/>
        <v>3.481842006739049</v>
      </c>
      <c r="E50" s="28">
        <f t="shared" si="7"/>
        <v>4.829362524146812</v>
      </c>
      <c r="F50" s="28">
        <f t="shared" si="7"/>
        <v>1.7223807582551975</v>
      </c>
      <c r="G50" s="28">
        <f t="shared" si="7"/>
        <v>1.1306042884990253</v>
      </c>
      <c r="H50" s="28">
        <f t="shared" si="7"/>
        <v>2.1216216216216215</v>
      </c>
      <c r="I50" s="28">
        <f t="shared" si="7"/>
        <v>1.0293643722393888</v>
      </c>
      <c r="J50" s="28">
        <f t="shared" si="7"/>
        <v>1.3395829797234662</v>
      </c>
      <c r="K50" s="28">
        <f t="shared" si="7"/>
        <v>1.16196562406923</v>
      </c>
      <c r="L50" s="28">
        <f t="shared" si="7"/>
        <v>1.528722925954505</v>
      </c>
      <c r="M50" s="28">
        <f t="shared" si="7"/>
        <v>3.3215460604064115</v>
      </c>
      <c r="N50" s="28">
        <f t="shared" si="7"/>
        <v>5.318058268785757</v>
      </c>
      <c r="O50" s="28">
        <f t="shared" si="7"/>
        <v>2.533771232892783</v>
      </c>
      <c r="P50" s="28">
        <f t="shared" si="7"/>
        <v>2.682730081229414</v>
      </c>
      <c r="Q50" s="28">
        <f t="shared" si="7"/>
        <v>1.9794281180853899</v>
      </c>
      <c r="R50" s="28">
        <f t="shared" si="7"/>
        <v>1.8685778800485042</v>
      </c>
      <c r="S50" s="28">
        <f t="shared" si="7"/>
        <v>1.918135460983061</v>
      </c>
      <c r="T50" s="28">
        <f t="shared" si="7"/>
        <v>1.989011356000738</v>
      </c>
      <c r="U50" s="28">
        <f t="shared" si="7"/>
        <v>1.715011116341884</v>
      </c>
      <c r="V50" s="28">
        <f t="shared" si="7"/>
        <v>1.400180174115429</v>
      </c>
      <c r="W50" s="28">
        <f t="shared" si="7"/>
        <v>1.4203115148494319</v>
      </c>
      <c r="X50" s="28">
        <f t="shared" si="7"/>
        <v>1.941089021142043</v>
      </c>
      <c r="Y50" s="28">
        <f t="shared" si="7"/>
        <v>1.8472247638292982</v>
      </c>
      <c r="Z50" s="28">
        <f t="shared" si="7"/>
        <v>2.3227191211404685</v>
      </c>
      <c r="AA50" s="28">
        <f>(AA8/AA$7)*100</f>
        <v>2.3127994970035766</v>
      </c>
      <c r="AB50" s="28">
        <f>(AB8/AB$7)*100</f>
        <v>2.270319622540862</v>
      </c>
      <c r="AC50" s="28">
        <f>(AC8/AC$7)*100</f>
        <v>2.645167206817015</v>
      </c>
    </row>
    <row r="51" spans="1:29" ht="15" customHeight="1">
      <c r="A51" s="15" t="s">
        <v>6</v>
      </c>
      <c r="B51" s="28">
        <f>(B9/B$7)*100</f>
        <v>2.5179856115107913</v>
      </c>
      <c r="C51" s="28">
        <f t="shared" si="7"/>
        <v>1.879271070615034</v>
      </c>
      <c r="D51" s="28">
        <f t="shared" si="7"/>
        <v>1.0482965181579933</v>
      </c>
      <c r="E51" s="28">
        <f t="shared" si="7"/>
        <v>1.28783000643915</v>
      </c>
      <c r="F51" s="28">
        <f t="shared" si="7"/>
        <v>1.4166326946596004</v>
      </c>
      <c r="G51" s="28">
        <f t="shared" si="7"/>
        <v>1.161793372319688</v>
      </c>
      <c r="H51" s="28">
        <f t="shared" si="7"/>
        <v>2.328828828828829</v>
      </c>
      <c r="I51" s="28">
        <f t="shared" si="7"/>
        <v>1.0805482360523972</v>
      </c>
      <c r="J51" s="28">
        <f t="shared" si="7"/>
        <v>1.0027287801438811</v>
      </c>
      <c r="K51" s="28">
        <f t="shared" si="7"/>
        <v>0.8717984045969651</v>
      </c>
      <c r="L51" s="28">
        <f t="shared" si="7"/>
        <v>1.3268979725231316</v>
      </c>
      <c r="M51" s="28">
        <f t="shared" si="7"/>
        <v>1.720294722233003</v>
      </c>
      <c r="N51" s="28">
        <f t="shared" si="7"/>
        <v>3.4716525885688165</v>
      </c>
      <c r="O51" s="28">
        <f t="shared" si="7"/>
        <v>1.1746227689521478</v>
      </c>
      <c r="P51" s="28">
        <f t="shared" si="7"/>
        <v>1.269664554666487</v>
      </c>
      <c r="Q51" s="28">
        <f t="shared" si="7"/>
        <v>1.0135393493964964</v>
      </c>
      <c r="R51" s="28">
        <f t="shared" si="7"/>
        <v>0.9399350371641716</v>
      </c>
      <c r="S51" s="28">
        <f t="shared" si="7"/>
        <v>1.0318559004683159</v>
      </c>
      <c r="T51" s="28">
        <f t="shared" si="7"/>
        <v>1.1203867014044842</v>
      </c>
      <c r="U51" s="28">
        <f t="shared" si="7"/>
        <v>0.9049305223107547</v>
      </c>
      <c r="V51" s="28">
        <f t="shared" si="7"/>
        <v>0.8747555828922097</v>
      </c>
      <c r="W51" s="28">
        <f t="shared" si="7"/>
        <v>0.884096537579286</v>
      </c>
      <c r="X51" s="28">
        <f t="shared" si="7"/>
        <v>0.9138059917009028</v>
      </c>
      <c r="Y51" s="28">
        <f t="shared" si="7"/>
        <v>0.945577315433914</v>
      </c>
      <c r="Z51" s="28">
        <f t="shared" si="7"/>
        <v>1.361321237301115</v>
      </c>
      <c r="AA51" s="28">
        <f>(AA9/AA$7)*100</f>
        <v>1.2062094713906992</v>
      </c>
      <c r="AB51" s="28">
        <f aca="true" t="shared" si="8" ref="AB51:AC60">(AB9/AB$7)*100</f>
        <v>1.2036112256049247</v>
      </c>
      <c r="AC51" s="28">
        <f t="shared" si="8"/>
        <v>1.5540914266905852</v>
      </c>
    </row>
    <row r="52" spans="1:29" ht="15" customHeight="1">
      <c r="A52" s="15" t="s">
        <v>7</v>
      </c>
      <c r="B52" s="28">
        <f>(B10/B$7)*100</f>
        <v>3.0575539568345325</v>
      </c>
      <c r="C52" s="28">
        <f t="shared" si="7"/>
        <v>2.733485193621868</v>
      </c>
      <c r="D52" s="28">
        <f t="shared" si="7"/>
        <v>2.4335454885810557</v>
      </c>
      <c r="E52" s="28">
        <f t="shared" si="7"/>
        <v>8.392358875295129</v>
      </c>
      <c r="F52" s="28">
        <f t="shared" si="7"/>
        <v>4.942927028128822</v>
      </c>
      <c r="G52" s="28">
        <f t="shared" si="7"/>
        <v>2.994152046783626</v>
      </c>
      <c r="H52" s="28">
        <f t="shared" si="7"/>
        <v>8.283783783783784</v>
      </c>
      <c r="I52" s="28">
        <f t="shared" si="7"/>
        <v>8.526852571515233</v>
      </c>
      <c r="J52" s="28">
        <f t="shared" si="7"/>
        <v>4.883080257471504</v>
      </c>
      <c r="K52" s="28">
        <f t="shared" si="7"/>
        <v>0.802503530594092</v>
      </c>
      <c r="L52" s="28">
        <f t="shared" si="7"/>
        <v>4.755679681373909</v>
      </c>
      <c r="M52" s="28">
        <f t="shared" si="7"/>
        <v>8.303916254782141</v>
      </c>
      <c r="N52" s="28">
        <f t="shared" si="7"/>
        <v>3.219365586512927</v>
      </c>
      <c r="O52" s="28">
        <f t="shared" si="7"/>
        <v>0.6076953526073448</v>
      </c>
      <c r="P52" s="28">
        <f t="shared" si="7"/>
        <v>1.0530406130155157</v>
      </c>
      <c r="Q52" s="28">
        <f t="shared" si="7"/>
        <v>1.2542704234205944</v>
      </c>
      <c r="R52" s="28">
        <f t="shared" si="7"/>
        <v>1.5875970447908574</v>
      </c>
      <c r="S52" s="28">
        <f t="shared" si="7"/>
        <v>1.5885094383810472</v>
      </c>
      <c r="T52" s="28">
        <f t="shared" si="7"/>
        <v>1.8933351280635107</v>
      </c>
      <c r="U52" s="28">
        <f t="shared" si="7"/>
        <v>1.263312914019538</v>
      </c>
      <c r="V52" s="28">
        <f t="shared" si="7"/>
        <v>1.8822821764238786</v>
      </c>
      <c r="W52" s="28">
        <f t="shared" si="7"/>
        <v>1.8379562669519314</v>
      </c>
      <c r="X52" s="28">
        <f t="shared" si="7"/>
        <v>1.2073970574744175</v>
      </c>
      <c r="Y52" s="28">
        <f t="shared" si="7"/>
        <v>0.8209616634224511</v>
      </c>
      <c r="Z52" s="28">
        <f t="shared" si="7"/>
        <v>0.8443528397673807</v>
      </c>
      <c r="AA52" s="28">
        <f>(AA10/AA$7)*100</f>
        <v>0.2338097066708515</v>
      </c>
      <c r="AB52" s="28">
        <f t="shared" si="8"/>
        <v>0.1165742390664561</v>
      </c>
      <c r="AC52" s="28">
        <f t="shared" si="8"/>
        <v>0.053755741410594436</v>
      </c>
    </row>
    <row r="53" spans="1:29" ht="15" customHeight="1">
      <c r="A53" s="15" t="s">
        <v>8</v>
      </c>
      <c r="B53" s="28">
        <f>(B11/B$7)*100</f>
        <v>18.255395683453237</v>
      </c>
      <c r="C53" s="28">
        <f t="shared" si="7"/>
        <v>12.699316628701595</v>
      </c>
      <c r="D53" s="28">
        <f t="shared" si="7"/>
        <v>20.703856233620364</v>
      </c>
      <c r="E53" s="28">
        <f t="shared" si="7"/>
        <v>2.6400515132002575</v>
      </c>
      <c r="F53" s="28">
        <f t="shared" si="7"/>
        <v>2.8536485935589075</v>
      </c>
      <c r="G53" s="28">
        <f t="shared" si="7"/>
        <v>5.107212475633529</v>
      </c>
      <c r="H53" s="28">
        <f t="shared" si="7"/>
        <v>6.108108108108108</v>
      </c>
      <c r="I53" s="28">
        <f t="shared" si="7"/>
        <v>1.5961782715019621</v>
      </c>
      <c r="J53" s="28">
        <f t="shared" si="7"/>
        <v>1.699285816871434</v>
      </c>
      <c r="K53" s="28">
        <f t="shared" si="7"/>
        <v>2.183943445657217</v>
      </c>
      <c r="L53" s="28">
        <f t="shared" si="7"/>
        <v>3.0617102771545546</v>
      </c>
      <c r="M53" s="28">
        <f t="shared" si="7"/>
        <v>2.304893415572163</v>
      </c>
      <c r="N53" s="28">
        <f t="shared" si="7"/>
        <v>1.4420330980617382</v>
      </c>
      <c r="O53" s="28">
        <f t="shared" si="7"/>
        <v>2.3596411987098516</v>
      </c>
      <c r="P53" s="28">
        <f t="shared" si="7"/>
        <v>2.5185342953108645</v>
      </c>
      <c r="Q53" s="28">
        <f t="shared" si="7"/>
        <v>3.0747082993219372</v>
      </c>
      <c r="R53" s="28">
        <f t="shared" si="7"/>
        <v>1.8645572295235713</v>
      </c>
      <c r="S53" s="28">
        <f t="shared" si="7"/>
        <v>1.4135955415029051</v>
      </c>
      <c r="T53" s="28">
        <f t="shared" si="7"/>
        <v>0.2732797593387981</v>
      </c>
      <c r="U53" s="28">
        <f t="shared" si="7"/>
        <v>0.25804475327466436</v>
      </c>
      <c r="V53" s="28">
        <f t="shared" si="7"/>
        <v>0.18180685427344237</v>
      </c>
      <c r="W53" s="28">
        <f t="shared" si="7"/>
        <v>0.39555480636958695</v>
      </c>
      <c r="X53" s="28">
        <f t="shared" si="7"/>
        <v>0.26475015257166223</v>
      </c>
      <c r="Y53" s="28">
        <f t="shared" si="7"/>
        <v>0.31899462952815166</v>
      </c>
      <c r="Z53" s="28">
        <f t="shared" si="7"/>
        <v>0.15279527190007192</v>
      </c>
      <c r="AA53" s="28">
        <f>(AA11/AA$7)*100</f>
        <v>0.32742077351570376</v>
      </c>
      <c r="AB53" s="28">
        <f t="shared" si="8"/>
        <v>0.14638124927787002</v>
      </c>
      <c r="AC53" s="28">
        <f t="shared" si="8"/>
        <v>0.19276982618607577</v>
      </c>
    </row>
    <row r="54" spans="1:29" ht="15" customHeight="1">
      <c r="A54" s="15" t="s">
        <v>9</v>
      </c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>
        <f t="shared" si="8"/>
        <v>0</v>
      </c>
      <c r="AC54" s="28">
        <f t="shared" si="8"/>
        <v>0</v>
      </c>
    </row>
    <row r="55" spans="1:29" ht="15" customHeight="1">
      <c r="A55" s="15" t="s">
        <v>16</v>
      </c>
      <c r="B55" s="28">
        <f aca="true" t="shared" si="9" ref="B55:AA55">(B13/B$7)*100</f>
        <v>51.34892086330935</v>
      </c>
      <c r="C55" s="28">
        <f t="shared" si="9"/>
        <v>68.05239179954442</v>
      </c>
      <c r="D55" s="28">
        <f t="shared" si="9"/>
        <v>57.806065144140774</v>
      </c>
      <c r="E55" s="28">
        <f t="shared" si="9"/>
        <v>75.96050654646919</v>
      </c>
      <c r="F55" s="28">
        <f t="shared" si="9"/>
        <v>82.13412148389727</v>
      </c>
      <c r="G55" s="28">
        <f t="shared" si="9"/>
        <v>84.07797270955164</v>
      </c>
      <c r="H55" s="28">
        <f t="shared" si="9"/>
        <v>79.42342342342343</v>
      </c>
      <c r="I55" s="28">
        <f t="shared" si="9"/>
        <v>82.74914219635646</v>
      </c>
      <c r="J55" s="28">
        <f t="shared" si="9"/>
        <v>66.29303704090559</v>
      </c>
      <c r="K55" s="28">
        <f t="shared" si="9"/>
        <v>52.233483202071554</v>
      </c>
      <c r="L55" s="28">
        <f t="shared" si="9"/>
        <v>72.42405738739987</v>
      </c>
      <c r="M55" s="28">
        <f t="shared" si="9"/>
        <v>59.35940918141049</v>
      </c>
      <c r="N55" s="28">
        <f t="shared" si="9"/>
        <v>60.41876245299059</v>
      </c>
      <c r="O55" s="28">
        <f t="shared" si="9"/>
        <v>34.2173990121841</v>
      </c>
      <c r="P55" s="28">
        <f t="shared" si="9"/>
        <v>33.05850777476033</v>
      </c>
      <c r="Q55" s="28">
        <f t="shared" si="9"/>
        <v>31.02473690595935</v>
      </c>
      <c r="R55" s="28">
        <f t="shared" si="9"/>
        <v>33.40690755321741</v>
      </c>
      <c r="S55" s="28">
        <f t="shared" si="9"/>
        <v>29.087173960020053</v>
      </c>
      <c r="T55" s="28">
        <f t="shared" si="9"/>
        <v>33.74303749210895</v>
      </c>
      <c r="U55" s="28">
        <f t="shared" si="9"/>
        <v>33.916370727489124</v>
      </c>
      <c r="V55" s="28">
        <f t="shared" si="9"/>
        <v>33.84858166330105</v>
      </c>
      <c r="W55" s="28">
        <f t="shared" si="9"/>
        <v>29.947333004668593</v>
      </c>
      <c r="X55" s="28">
        <f t="shared" si="9"/>
        <v>31.09273697540672</v>
      </c>
      <c r="Y55" s="28">
        <f t="shared" si="9"/>
        <v>28.262003775594817</v>
      </c>
      <c r="Z55" s="28">
        <f t="shared" si="9"/>
        <v>30.18152405041278</v>
      </c>
      <c r="AA55" s="28">
        <f t="shared" si="9"/>
        <v>31.406436248496057</v>
      </c>
      <c r="AB55" s="28">
        <f t="shared" si="8"/>
        <v>30.63899266832174</v>
      </c>
      <c r="AC55" s="28">
        <f t="shared" si="8"/>
        <v>30.23202951282396</v>
      </c>
    </row>
    <row r="56" spans="1:29" ht="15" customHeight="1">
      <c r="A56" s="15" t="s">
        <v>10</v>
      </c>
      <c r="B56" s="28"/>
      <c r="C56" s="28"/>
      <c r="D56" s="28"/>
      <c r="E56" s="28">
        <f>(E14/E$7)*100</f>
        <v>1.0946555054732776</v>
      </c>
      <c r="F56" s="28">
        <f>(F14/F$7)*100</f>
        <v>4.331430900937628</v>
      </c>
      <c r="G56" s="28"/>
      <c r="H56" s="28">
        <f aca="true" t="shared" si="10" ref="H56:AA56">(H14/H$7)*100</f>
        <v>1.7342342342342343</v>
      </c>
      <c r="I56" s="28">
        <f t="shared" si="10"/>
        <v>1.0615912494549866</v>
      </c>
      <c r="J56" s="28">
        <f t="shared" si="10"/>
        <v>21.907926518781583</v>
      </c>
      <c r="K56" s="28">
        <f t="shared" si="10"/>
        <v>41.83803640209668</v>
      </c>
      <c r="L56" s="28">
        <f t="shared" si="10"/>
        <v>14.61201634157164</v>
      </c>
      <c r="M56" s="28">
        <f t="shared" si="10"/>
        <v>3.7178841575855035</v>
      </c>
      <c r="N56" s="28">
        <f t="shared" si="10"/>
        <v>0.888768155492134</v>
      </c>
      <c r="O56" s="28">
        <f t="shared" si="10"/>
        <v>4.8230977896022535</v>
      </c>
      <c r="P56" s="28">
        <f t="shared" si="10"/>
        <v>2.9638567333540426</v>
      </c>
      <c r="Q56" s="28">
        <f t="shared" si="10"/>
        <v>3.680744887875303</v>
      </c>
      <c r="R56" s="28">
        <f t="shared" si="10"/>
        <v>2.1959753222542866</v>
      </c>
      <c r="S56" s="28">
        <f t="shared" si="10"/>
        <v>4.524968450368974</v>
      </c>
      <c r="T56" s="28">
        <f t="shared" si="10"/>
        <v>2.7315165121437857</v>
      </c>
      <c r="U56" s="28">
        <f t="shared" si="10"/>
        <v>1.3592300644380912</v>
      </c>
      <c r="V56" s="28">
        <f t="shared" si="10"/>
        <v>8.037217528335452</v>
      </c>
      <c r="W56" s="28">
        <f t="shared" si="10"/>
        <v>2.1558874558578403</v>
      </c>
      <c r="X56" s="28">
        <f t="shared" si="10"/>
        <v>0.9255055740964792</v>
      </c>
      <c r="Y56" s="28">
        <f t="shared" si="10"/>
        <v>3.9984754353204406</v>
      </c>
      <c r="Z56" s="28">
        <f t="shared" si="10"/>
        <v>1.8737539118000073</v>
      </c>
      <c r="AA56" s="28">
        <f t="shared" si="10"/>
        <v>0</v>
      </c>
      <c r="AB56" s="28">
        <f t="shared" si="8"/>
        <v>2.924836641292701</v>
      </c>
      <c r="AC56" s="28">
        <f t="shared" si="8"/>
        <v>1.0891893649265327</v>
      </c>
    </row>
    <row r="57" spans="1:29" ht="15" customHeight="1">
      <c r="A57" s="15" t="s">
        <v>11</v>
      </c>
      <c r="B57" s="28"/>
      <c r="C57" s="28"/>
      <c r="D57" s="28"/>
      <c r="E57" s="28"/>
      <c r="F57" s="28"/>
      <c r="G57" s="28"/>
      <c r="H57" s="28"/>
      <c r="I57" s="28"/>
      <c r="J57" s="28"/>
      <c r="K57" s="28">
        <f aca="true" t="shared" si="11" ref="K57:P57">(K15/K$7)*100</f>
        <v>0.9082693909142667</v>
      </c>
      <c r="L57" s="28">
        <f t="shared" si="11"/>
        <v>2.138609260640568</v>
      </c>
      <c r="M57" s="28">
        <f t="shared" si="11"/>
        <v>21.272056208010266</v>
      </c>
      <c r="N57" s="28">
        <f t="shared" si="11"/>
        <v>21.13785740847349</v>
      </c>
      <c r="O57" s="28">
        <f t="shared" si="11"/>
        <v>54.07017820574153</v>
      </c>
      <c r="P57" s="28">
        <f t="shared" si="11"/>
        <v>55.99555249191126</v>
      </c>
      <c r="Q57" s="28"/>
      <c r="R57" s="28"/>
      <c r="S57" s="28"/>
      <c r="T57" s="28">
        <f aca="true" t="shared" si="12" ref="T57:AA57">(T15/T$7)*100</f>
        <v>0.4963115788964737</v>
      </c>
      <c r="U57" s="28">
        <f t="shared" si="12"/>
        <v>0.36302124003420083</v>
      </c>
      <c r="V57" s="28">
        <f t="shared" si="12"/>
        <v>0.3855751922966916</v>
      </c>
      <c r="W57" s="28">
        <f t="shared" si="12"/>
        <v>0.4144622429115378</v>
      </c>
      <c r="X57" s="28">
        <f t="shared" si="12"/>
        <v>0.48682751481723596</v>
      </c>
      <c r="Y57" s="28">
        <f t="shared" si="12"/>
        <v>0.18238731516564477</v>
      </c>
      <c r="Z57" s="28">
        <f t="shared" si="12"/>
        <v>0.08872347989307969</v>
      </c>
      <c r="AA57" s="28">
        <f t="shared" si="12"/>
        <v>0</v>
      </c>
      <c r="AB57" s="28">
        <f t="shared" si="8"/>
        <v>0</v>
      </c>
      <c r="AC57" s="28">
        <f t="shared" si="8"/>
        <v>0</v>
      </c>
    </row>
    <row r="58" spans="1:29" ht="15" customHeight="1">
      <c r="A58" s="15" t="s">
        <v>12</v>
      </c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>
        <f aca="true" t="shared" si="13" ref="Q58:W58">(Q16/Q$7)*100</f>
        <v>57.062328717065036</v>
      </c>
      <c r="R58" s="28">
        <f t="shared" si="13"/>
        <v>56.886591393770644</v>
      </c>
      <c r="S58" s="28">
        <f t="shared" si="13"/>
        <v>57.30603047207009</v>
      </c>
      <c r="T58" s="28">
        <f t="shared" si="13"/>
        <v>53.811729707597564</v>
      </c>
      <c r="U58" s="28">
        <f t="shared" si="13"/>
        <v>54.56681537313371</v>
      </c>
      <c r="V58" s="28">
        <f t="shared" si="13"/>
        <v>53.38254318591652</v>
      </c>
      <c r="W58" s="28">
        <f t="shared" si="13"/>
        <v>56.17217527168944</v>
      </c>
      <c r="X58" s="28">
        <f aca="true" t="shared" si="14" ref="X58:AA60">(X16/X$7)*100</f>
        <v>57.94127882214245</v>
      </c>
      <c r="Y58" s="28">
        <f t="shared" si="14"/>
        <v>59.11784664883497</v>
      </c>
      <c r="Z58" s="28">
        <f t="shared" si="14"/>
        <v>57.8826987961117</v>
      </c>
      <c r="AA58" s="28">
        <f t="shared" si="14"/>
        <v>58.15682005847081</v>
      </c>
      <c r="AB58" s="28">
        <f t="shared" si="8"/>
        <v>57.95938476295237</v>
      </c>
      <c r="AC58" s="28">
        <f t="shared" si="8"/>
        <v>59.894511449268165</v>
      </c>
    </row>
    <row r="59" spans="1:29" ht="15" customHeight="1">
      <c r="A59" s="15" t="s">
        <v>13</v>
      </c>
      <c r="B59" s="28"/>
      <c r="C59" s="28"/>
      <c r="D59" s="28"/>
      <c r="E59" s="28"/>
      <c r="F59" s="28">
        <f>(F17/F$7)*100</f>
        <v>2.5580921320831633</v>
      </c>
      <c r="G59" s="28">
        <f>(G17/G$7)*100</f>
        <v>2.3001949317738792</v>
      </c>
      <c r="H59" s="28"/>
      <c r="I59" s="28">
        <f>(I17/I$7)*100</f>
        <v>0.19336126329358685</v>
      </c>
      <c r="J59" s="28">
        <f>(J17/J$7)*100</f>
        <v>0.8767348644096565</v>
      </c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>
        <f>(U17/U$7)*100</f>
        <v>3.0015523207016237</v>
      </c>
      <c r="V59" s="28">
        <f>(V17/V$7)*100</f>
        <v>0.007057642445316634</v>
      </c>
      <c r="W59" s="28">
        <f>(W17/W$7)*100</f>
        <v>0.47873924689943415</v>
      </c>
      <c r="X59" s="28">
        <f t="shared" si="14"/>
        <v>0.014022811728734534</v>
      </c>
      <c r="Y59" s="28">
        <f t="shared" si="14"/>
        <v>0</v>
      </c>
      <c r="Z59" s="28">
        <f t="shared" si="14"/>
        <v>2.073252976678638</v>
      </c>
      <c r="AA59" s="28">
        <f t="shared" si="14"/>
        <v>1.440288044143104</v>
      </c>
      <c r="AB59" s="28">
        <f t="shared" si="8"/>
        <v>0.9468710151233456</v>
      </c>
      <c r="AC59" s="28">
        <f t="shared" si="8"/>
        <v>0.8947910872732526</v>
      </c>
    </row>
    <row r="60" spans="1:29" ht="15" customHeight="1">
      <c r="A60" s="15" t="s">
        <v>14</v>
      </c>
      <c r="B60" s="28">
        <f aca="true" t="shared" si="15" ref="B60:G60">(B18/B$7)*100</f>
        <v>5.485611510791367</v>
      </c>
      <c r="C60" s="28">
        <f t="shared" si="15"/>
        <v>10.592255125284739</v>
      </c>
      <c r="D60" s="28">
        <f t="shared" si="15"/>
        <v>14.526394608760764</v>
      </c>
      <c r="E60" s="28">
        <f t="shared" si="15"/>
        <v>5.795235028976175</v>
      </c>
      <c r="F60" s="28">
        <f t="shared" si="15"/>
        <v>0.040766408479412965</v>
      </c>
      <c r="G60" s="28">
        <f t="shared" si="15"/>
        <v>3.2280701754385968</v>
      </c>
      <c r="H60" s="28"/>
      <c r="I60" s="28">
        <f>(I18/I$7)*100</f>
        <v>3.762961839585979</v>
      </c>
      <c r="J60" s="28">
        <f>(J18/J$7)*100</f>
        <v>1.9976237416928881</v>
      </c>
      <c r="K60" s="28"/>
      <c r="L60" s="28">
        <f>(L18/L$7)*100</f>
        <v>0.15230615338181788</v>
      </c>
      <c r="M60" s="28"/>
      <c r="N60" s="28">
        <f aca="true" t="shared" si="16" ref="N60:U60">(N18/N$7)*100</f>
        <v>4.1035024411145375</v>
      </c>
      <c r="O60" s="28">
        <f t="shared" si="16"/>
        <v>0.21359443930998012</v>
      </c>
      <c r="P60" s="28">
        <f t="shared" si="16"/>
        <v>0.45811345575208984</v>
      </c>
      <c r="Q60" s="28">
        <f t="shared" si="16"/>
        <v>0.9102432988759145</v>
      </c>
      <c r="R60" s="28">
        <f t="shared" si="16"/>
        <v>1.2498585392305672</v>
      </c>
      <c r="S60" s="28">
        <f t="shared" si="16"/>
        <v>3.1297307762055695</v>
      </c>
      <c r="T60" s="28">
        <f t="shared" si="16"/>
        <v>3.941391764445703</v>
      </c>
      <c r="U60" s="28">
        <f t="shared" si="16"/>
        <v>2.651710968256419</v>
      </c>
      <c r="V60" s="28"/>
      <c r="W60" s="28">
        <f>(W18/W$7)*100</f>
        <v>6.2934836522229265</v>
      </c>
      <c r="X60" s="28">
        <f t="shared" si="14"/>
        <v>5.212586078919368</v>
      </c>
      <c r="Y60" s="28">
        <f t="shared" si="14"/>
        <v>4.50652845287031</v>
      </c>
      <c r="Z60" s="28">
        <f t="shared" si="14"/>
        <v>3.2188583149947547</v>
      </c>
      <c r="AA60" s="28">
        <f t="shared" si="14"/>
        <v>4.916216200309207</v>
      </c>
      <c r="AB60" s="28">
        <f t="shared" si="8"/>
        <v>3.793028575819726</v>
      </c>
      <c r="AC60" s="28">
        <f t="shared" si="8"/>
        <v>3.4436943846038015</v>
      </c>
    </row>
    <row r="61" spans="1:29" ht="15" customHeight="1">
      <c r="A61" s="2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8"/>
      <c r="AC61" s="28"/>
    </row>
    <row r="62" spans="1:29" s="27" customFormat="1" ht="15" customHeight="1">
      <c r="A62" s="8" t="s">
        <v>21</v>
      </c>
      <c r="B62" s="26">
        <f>SUM(B63:B75)</f>
        <v>100</v>
      </c>
      <c r="C62" s="26">
        <f aca="true" t="shared" si="17" ref="C62:S62">SUM(C63:C75)</f>
        <v>100</v>
      </c>
      <c r="D62" s="26">
        <f t="shared" si="17"/>
        <v>100</v>
      </c>
      <c r="E62" s="26">
        <f t="shared" si="17"/>
        <v>100.00000000000001</v>
      </c>
      <c r="F62" s="26">
        <f t="shared" si="17"/>
        <v>100</v>
      </c>
      <c r="G62" s="26">
        <f t="shared" si="17"/>
        <v>100</v>
      </c>
      <c r="H62" s="26">
        <f t="shared" si="17"/>
        <v>100</v>
      </c>
      <c r="I62" s="26">
        <f t="shared" si="17"/>
        <v>100.00000000000001</v>
      </c>
      <c r="J62" s="26">
        <f t="shared" si="17"/>
        <v>99.99999999999999</v>
      </c>
      <c r="K62" s="26">
        <f t="shared" si="17"/>
        <v>100</v>
      </c>
      <c r="L62" s="26">
        <f t="shared" si="17"/>
        <v>99.99999999999999</v>
      </c>
      <c r="M62" s="26">
        <f t="shared" si="17"/>
        <v>100</v>
      </c>
      <c r="N62" s="26">
        <f t="shared" si="17"/>
        <v>100.00000000000001</v>
      </c>
      <c r="O62" s="26">
        <f t="shared" si="17"/>
        <v>100.00000000000001</v>
      </c>
      <c r="P62" s="26">
        <f t="shared" si="17"/>
        <v>99.99999999999999</v>
      </c>
      <c r="Q62" s="26">
        <f t="shared" si="17"/>
        <v>100</v>
      </c>
      <c r="R62" s="26">
        <f t="shared" si="17"/>
        <v>100</v>
      </c>
      <c r="S62" s="26">
        <f t="shared" si="17"/>
        <v>100</v>
      </c>
      <c r="T62" s="26">
        <f>SUM(T63:T77)</f>
        <v>100</v>
      </c>
      <c r="U62" s="26">
        <f>SUM(U63:U77)</f>
        <v>99.99999999999999</v>
      </c>
      <c r="V62" s="26">
        <f>SUM(V63:V77)</f>
        <v>100.00000000000003</v>
      </c>
      <c r="W62" s="26">
        <f>SUM(W63:W77)</f>
        <v>99.99999999999999</v>
      </c>
      <c r="X62" s="26">
        <f>X63+X67+X70+X73+X74+X75+X76+X77</f>
        <v>99.99999999999997</v>
      </c>
      <c r="Y62" s="26">
        <f>Y63+Y67+Y70+Y73+Y74+Y75+Y76+Y77</f>
        <v>100</v>
      </c>
      <c r="Z62" s="26">
        <f>Z63+Z67+Z70+Z73+Z74+Z75+Z76+Z77</f>
        <v>99.99999999999999</v>
      </c>
      <c r="AA62" s="26">
        <f>AA63+AA67+AA70+AA73+AA74+AA75+AA76+AA77</f>
        <v>99.99999999999999</v>
      </c>
      <c r="AB62" s="26">
        <f>AB63+AB67+AB70+AB73+AB74+AB75+AB76+AB77</f>
        <v>99.99999999999997</v>
      </c>
      <c r="AC62" s="26">
        <f>AC63+AC67+AC70+AC73+AC74+AC75+AC76+AC77</f>
        <v>100</v>
      </c>
    </row>
    <row r="63" spans="1:29" ht="15" customHeight="1">
      <c r="A63" s="15" t="s">
        <v>32</v>
      </c>
      <c r="B63" s="28">
        <f aca="true" t="shared" si="18" ref="B63:AC63">(B21/B$20)*100</f>
        <v>54.04676258992806</v>
      </c>
      <c r="C63" s="28">
        <f t="shared" si="18"/>
        <v>48.9749430523918</v>
      </c>
      <c r="D63" s="28">
        <f t="shared" si="18"/>
        <v>49.4945713216024</v>
      </c>
      <c r="E63" s="28">
        <f t="shared" si="18"/>
        <v>50.33268941833011</v>
      </c>
      <c r="F63" s="28">
        <f t="shared" si="18"/>
        <v>40.82755809213208</v>
      </c>
      <c r="G63" s="28">
        <f t="shared" si="18"/>
        <v>50.14424951267057</v>
      </c>
      <c r="H63" s="28">
        <f t="shared" si="18"/>
        <v>49.391891891891895</v>
      </c>
      <c r="I63" s="28">
        <f t="shared" si="18"/>
        <v>46.71949346931812</v>
      </c>
      <c r="J63" s="28">
        <f t="shared" si="18"/>
        <v>36.57152929195336</v>
      </c>
      <c r="K63" s="28">
        <f t="shared" si="18"/>
        <v>39.302431601704406</v>
      </c>
      <c r="L63" s="28">
        <f t="shared" si="18"/>
        <v>47.33664683954738</v>
      </c>
      <c r="M63" s="28">
        <f t="shared" si="18"/>
        <v>32.030787182606545</v>
      </c>
      <c r="N63" s="28">
        <f t="shared" si="18"/>
        <v>33.96094806444505</v>
      </c>
      <c r="O63" s="28">
        <f t="shared" si="18"/>
        <v>20.007278052002228</v>
      </c>
      <c r="P63" s="28">
        <f t="shared" si="18"/>
        <v>20.432096334094</v>
      </c>
      <c r="Q63" s="28">
        <f t="shared" si="18"/>
        <v>18.82600393944469</v>
      </c>
      <c r="R63" s="28">
        <f t="shared" si="18"/>
        <v>18.458865273950437</v>
      </c>
      <c r="S63" s="28">
        <f t="shared" si="18"/>
        <v>16.213749107627955</v>
      </c>
      <c r="T63" s="28">
        <f t="shared" si="18"/>
        <v>13.348747661602662</v>
      </c>
      <c r="U63" s="28">
        <f t="shared" si="18"/>
        <v>12.971417694054058</v>
      </c>
      <c r="V63" s="28">
        <f t="shared" si="18"/>
        <v>12.614309766739462</v>
      </c>
      <c r="W63" s="28">
        <f t="shared" si="18"/>
        <v>13.80708847141325</v>
      </c>
      <c r="X63" s="28">
        <f t="shared" si="18"/>
        <v>12.116295599339386</v>
      </c>
      <c r="Y63" s="28">
        <f t="shared" si="18"/>
        <v>13.462769295945185</v>
      </c>
      <c r="Z63" s="28">
        <f t="shared" si="18"/>
        <v>14.765787925449288</v>
      </c>
      <c r="AA63" s="28">
        <f t="shared" si="18"/>
        <v>13.918532040143056</v>
      </c>
      <c r="AB63" s="28">
        <f t="shared" si="18"/>
        <v>15.052891137160982</v>
      </c>
      <c r="AC63" s="28">
        <f t="shared" si="18"/>
        <v>13.68817086914852</v>
      </c>
    </row>
    <row r="64" spans="1:29" ht="15" customHeight="1">
      <c r="A64" s="17" t="s">
        <v>24</v>
      </c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>
        <f>(X22/X$20)*100</f>
        <v>9.564112145109572</v>
      </c>
      <c r="Y64" s="28">
        <f>(Y22/Y$20)*100</f>
        <v>10.972869187436887</v>
      </c>
      <c r="Z64" s="28">
        <f>(Z22/Z$20)*100</f>
        <v>11.974939704084038</v>
      </c>
      <c r="AA64" s="28">
        <f>(AA22/AA$20)*100</f>
        <v>11.521115060174854</v>
      </c>
      <c r="AB64" s="28">
        <f>(AB22/AB$20)*100</f>
        <v>12.023955660022487</v>
      </c>
      <c r="AC64" s="28">
        <f aca="true" t="shared" si="19" ref="AB64:AC77">(AC22/AC$20)*100</f>
        <v>10.561950056891641</v>
      </c>
    </row>
    <row r="65" spans="1:29" ht="15" customHeight="1">
      <c r="A65" s="17" t="s">
        <v>25</v>
      </c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>
        <f aca="true" t="shared" si="20" ref="X65:AA66">(X23/X$20)*100</f>
        <v>0.9330322341550068</v>
      </c>
      <c r="Y65" s="28">
        <f t="shared" si="20"/>
        <v>1.0106409409357833</v>
      </c>
      <c r="Z65" s="28">
        <f t="shared" si="20"/>
        <v>1.337471328414565</v>
      </c>
      <c r="AA65" s="28">
        <f t="shared" si="20"/>
        <v>0.9795166669381072</v>
      </c>
      <c r="AB65" s="28">
        <f t="shared" si="19"/>
        <v>0.9704754217641246</v>
      </c>
      <c r="AC65" s="28">
        <f t="shared" si="19"/>
        <v>1.1658240959490342</v>
      </c>
    </row>
    <row r="66" spans="1:29" ht="15" customHeight="1">
      <c r="A66" s="17" t="s">
        <v>26</v>
      </c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>
        <f t="shared" si="20"/>
        <v>1.6191512200748077</v>
      </c>
      <c r="Y66" s="28">
        <f t="shared" si="20"/>
        <v>1.4792591675725157</v>
      </c>
      <c r="Z66" s="28">
        <f t="shared" si="20"/>
        <v>1.4533768929506856</v>
      </c>
      <c r="AA66" s="28">
        <f t="shared" si="20"/>
        <v>1.4179003130300931</v>
      </c>
      <c r="AB66" s="28">
        <f t="shared" si="19"/>
        <v>2.058460055374372</v>
      </c>
      <c r="AC66" s="28">
        <f t="shared" si="19"/>
        <v>1.9603967163078422</v>
      </c>
    </row>
    <row r="67" spans="1:29" ht="15" customHeight="1">
      <c r="A67" s="15" t="s">
        <v>17</v>
      </c>
      <c r="B67" s="28">
        <f>(B25/B$20)*100</f>
        <v>9.442446043165468</v>
      </c>
      <c r="C67" s="28">
        <f>(C25/C$20)*100</f>
        <v>23.120728929384963</v>
      </c>
      <c r="D67" s="28">
        <f aca="true" t="shared" si="21" ref="D67:X67">(D25/D$20)*100</f>
        <v>11.868214152002995</v>
      </c>
      <c r="E67" s="28">
        <f t="shared" si="21"/>
        <v>18.13693925735136</v>
      </c>
      <c r="F67" s="28">
        <f t="shared" si="21"/>
        <v>23.11455360782715</v>
      </c>
      <c r="G67" s="28">
        <f t="shared" si="21"/>
        <v>16.335282651072124</v>
      </c>
      <c r="H67" s="28">
        <f t="shared" si="21"/>
        <v>12.603603603603602</v>
      </c>
      <c r="I67" s="28">
        <f t="shared" si="21"/>
        <v>18.8565145684442</v>
      </c>
      <c r="J67" s="28">
        <f t="shared" si="21"/>
        <v>16.614876421511664</v>
      </c>
      <c r="K67" s="28">
        <f t="shared" si="21"/>
        <v>20.3063157617472</v>
      </c>
      <c r="L67" s="28">
        <f t="shared" si="21"/>
        <v>18.35878508039909</v>
      </c>
      <c r="M67" s="28">
        <f t="shared" si="21"/>
        <v>15.516325525339663</v>
      </c>
      <c r="N67" s="28">
        <f t="shared" si="21"/>
        <v>3.582565205644434</v>
      </c>
      <c r="O67" s="28">
        <f t="shared" si="21"/>
        <v>1.641819904060067</v>
      </c>
      <c r="P67" s="28">
        <f t="shared" si="21"/>
        <v>2.823926033649011</v>
      </c>
      <c r="Q67" s="28">
        <f t="shared" si="21"/>
        <v>1.969230161823004</v>
      </c>
      <c r="R67" s="28">
        <f t="shared" si="21"/>
        <v>1.9116655916538452</v>
      </c>
      <c r="S67" s="28">
        <f t="shared" si="21"/>
        <v>5.784857607884584</v>
      </c>
      <c r="T67" s="28">
        <f t="shared" si="21"/>
        <v>13.769369027208292</v>
      </c>
      <c r="U67" s="28">
        <f t="shared" si="21"/>
        <v>9.854118098370112</v>
      </c>
      <c r="V67" s="28">
        <f t="shared" si="21"/>
        <v>9.221637052807283</v>
      </c>
      <c r="W67" s="28">
        <f t="shared" si="21"/>
        <v>10.242439860691132</v>
      </c>
      <c r="X67" s="28">
        <f t="shared" si="21"/>
        <v>5.378643794726689</v>
      </c>
      <c r="Y67" s="28">
        <f aca="true" t="shared" si="22" ref="Y67:AA77">(Y25/Y$20)*100</f>
        <v>5.368056322805491</v>
      </c>
      <c r="Z67" s="28">
        <f t="shared" si="22"/>
        <v>4.718585612994201</v>
      </c>
      <c r="AA67" s="28">
        <f t="shared" si="22"/>
        <v>9.616640028428563</v>
      </c>
      <c r="AB67" s="28">
        <f t="shared" si="19"/>
        <v>10.971950416882326</v>
      </c>
      <c r="AC67" s="28">
        <f t="shared" si="19"/>
        <v>10.587755294893988</v>
      </c>
    </row>
    <row r="68" spans="1:29" ht="15" customHeight="1">
      <c r="A68" s="18" t="s">
        <v>27</v>
      </c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>
        <f aca="true" t="shared" si="23" ref="X68:X77">(X26/X$20)*100</f>
        <v>0.1520597525009712</v>
      </c>
      <c r="Y68" s="28">
        <f t="shared" si="22"/>
        <v>0.21080558361743326</v>
      </c>
      <c r="Z68" s="28">
        <f t="shared" si="22"/>
        <v>0.3304397075879925</v>
      </c>
      <c r="AA68" s="28">
        <f t="shared" si="22"/>
        <v>0.0454077078119759</v>
      </c>
      <c r="AB68" s="28">
        <f t="shared" si="19"/>
        <v>0.18161675629552318</v>
      </c>
      <c r="AC68" s="28">
        <f t="shared" si="19"/>
        <v>0.08437009711004825</v>
      </c>
    </row>
    <row r="69" spans="1:29" ht="15" customHeight="1">
      <c r="A69" s="18" t="s">
        <v>28</v>
      </c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>
        <f t="shared" si="23"/>
        <v>5.226584042225717</v>
      </c>
      <c r="Y69" s="28">
        <f t="shared" si="22"/>
        <v>5.157250739188058</v>
      </c>
      <c r="Z69" s="28">
        <f t="shared" si="22"/>
        <v>4.388145905406208</v>
      </c>
      <c r="AA69" s="28">
        <f t="shared" si="22"/>
        <v>9.571232320616586</v>
      </c>
      <c r="AB69" s="28">
        <f t="shared" si="19"/>
        <v>10.790333660586803</v>
      </c>
      <c r="AC69" s="28">
        <f t="shared" si="19"/>
        <v>10.50338519778394</v>
      </c>
    </row>
    <row r="70" spans="1:29" ht="15" customHeight="1">
      <c r="A70" s="15" t="s">
        <v>18</v>
      </c>
      <c r="B70" s="28">
        <f aca="true" t="shared" si="24" ref="B70:W70">(B28/B$20)*100</f>
        <v>16.81654676258993</v>
      </c>
      <c r="C70" s="28">
        <f t="shared" si="24"/>
        <v>17.938496583143507</v>
      </c>
      <c r="D70" s="28">
        <f t="shared" si="24"/>
        <v>21.302882815424933</v>
      </c>
      <c r="E70" s="28">
        <f t="shared" si="24"/>
        <v>31.48744365743722</v>
      </c>
      <c r="F70" s="28">
        <f t="shared" si="24"/>
        <v>28.505911129229517</v>
      </c>
      <c r="G70" s="28">
        <f t="shared" si="24"/>
        <v>31.00974658869396</v>
      </c>
      <c r="H70" s="28">
        <f t="shared" si="24"/>
        <v>27.60810810810811</v>
      </c>
      <c r="I70" s="28">
        <f t="shared" si="24"/>
        <v>26.001402817008206</v>
      </c>
      <c r="J70" s="28">
        <f t="shared" si="24"/>
        <v>25.514094345288612</v>
      </c>
      <c r="K70" s="28">
        <f t="shared" si="24"/>
        <v>21.182065189861877</v>
      </c>
      <c r="L70" s="28">
        <f t="shared" si="24"/>
        <v>28.438632737539425</v>
      </c>
      <c r="M70" s="28">
        <f t="shared" si="24"/>
        <v>33.05117048927602</v>
      </c>
      <c r="N70" s="28">
        <f t="shared" si="24"/>
        <v>44.130308698215224</v>
      </c>
      <c r="O70" s="28">
        <f t="shared" si="24"/>
        <v>68.39741640016686</v>
      </c>
      <c r="P70" s="28">
        <f t="shared" si="24"/>
        <v>72.45905122993189</v>
      </c>
      <c r="Q70" s="28">
        <f t="shared" si="24"/>
        <v>68.42219130904404</v>
      </c>
      <c r="R70" s="28">
        <f t="shared" si="24"/>
        <v>69.82382467631045</v>
      </c>
      <c r="S70" s="28">
        <f t="shared" si="24"/>
        <v>69.32349490732163</v>
      </c>
      <c r="T70" s="28">
        <f t="shared" si="24"/>
        <v>67.00206937888159</v>
      </c>
      <c r="U70" s="28">
        <f t="shared" si="24"/>
        <v>71.50755973099875</v>
      </c>
      <c r="V70" s="28">
        <f t="shared" si="24"/>
        <v>64.23450729414219</v>
      </c>
      <c r="W70" s="28">
        <f t="shared" si="24"/>
        <v>69.54246790979452</v>
      </c>
      <c r="X70" s="28">
        <f t="shared" si="23"/>
        <v>75.51008275998589</v>
      </c>
      <c r="Y70" s="28">
        <f t="shared" si="22"/>
        <v>74.39916453059448</v>
      </c>
      <c r="Z70" s="28">
        <f t="shared" si="22"/>
        <v>74.9007352567084</v>
      </c>
      <c r="AA70" s="28">
        <f t="shared" si="22"/>
        <v>71.8180433461982</v>
      </c>
      <c r="AB70" s="28">
        <f t="shared" si="19"/>
        <v>70.12048503813952</v>
      </c>
      <c r="AC70" s="28">
        <f t="shared" si="19"/>
        <v>72.30120802820367</v>
      </c>
    </row>
    <row r="71" spans="1:29" ht="15" customHeight="1">
      <c r="A71" s="17" t="s">
        <v>29</v>
      </c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>
        <f t="shared" si="23"/>
        <v>61.29043669331116</v>
      </c>
      <c r="Y71" s="28">
        <f t="shared" si="22"/>
        <v>60.54191779140099</v>
      </c>
      <c r="Z71" s="28">
        <f t="shared" si="22"/>
        <v>61.21175227440854</v>
      </c>
      <c r="AA71" s="28">
        <f t="shared" si="22"/>
        <v>57.22961606101348</v>
      </c>
      <c r="AB71" s="28">
        <f t="shared" si="19"/>
        <v>56.26000495213841</v>
      </c>
      <c r="AC71" s="28">
        <f t="shared" si="19"/>
        <v>58.68725004499961</v>
      </c>
    </row>
    <row r="72" spans="1:29" ht="15" customHeight="1">
      <c r="A72" s="17" t="s">
        <v>30</v>
      </c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>
        <f t="shared" si="23"/>
        <v>14.219646066674738</v>
      </c>
      <c r="Y72" s="28">
        <f t="shared" si="22"/>
        <v>13.857246739193481</v>
      </c>
      <c r="Z72" s="28">
        <f t="shared" si="22"/>
        <v>13.688982982299875</v>
      </c>
      <c r="AA72" s="28">
        <f t="shared" si="22"/>
        <v>14.588427285184721</v>
      </c>
      <c r="AB72" s="28">
        <f t="shared" si="19"/>
        <v>13.860480086001115</v>
      </c>
      <c r="AC72" s="28">
        <f t="shared" si="19"/>
        <v>13.613957983204077</v>
      </c>
    </row>
    <row r="73" spans="1:31" ht="15" customHeight="1">
      <c r="A73" s="15" t="s">
        <v>15</v>
      </c>
      <c r="B73" s="28">
        <f>(B31/B$20)*100</f>
        <v>3.597122302158273</v>
      </c>
      <c r="C73" s="28">
        <f>(C31/C$20)*100</f>
        <v>1.5945330296127564</v>
      </c>
      <c r="D73" s="28">
        <f aca="true" t="shared" si="25" ref="D73:T74">(D31/D$20)*100</f>
        <v>0.6739049045301385</v>
      </c>
      <c r="E73" s="28">
        <f t="shared" si="25"/>
        <v>0.042927666881305</v>
      </c>
      <c r="F73" s="28">
        <f t="shared" si="25"/>
        <v>0.295556461475744</v>
      </c>
      <c r="G73" s="28">
        <f t="shared" si="25"/>
        <v>2.2222222222222223</v>
      </c>
      <c r="H73" s="28">
        <f t="shared" si="25"/>
        <v>0.08558558558558559</v>
      </c>
      <c r="I73" s="28">
        <f t="shared" si="25"/>
        <v>0.06255805577145457</v>
      </c>
      <c r="J73" s="28">
        <f t="shared" si="25"/>
        <v>21.144782023997596</v>
      </c>
      <c r="K73" s="28">
        <f t="shared" si="25"/>
        <v>2.0907195522983812</v>
      </c>
      <c r="L73" s="28">
        <f t="shared" si="25"/>
        <v>5.711092648280629</v>
      </c>
      <c r="M73" s="28">
        <f t="shared" si="25"/>
        <v>14.257469312895612</v>
      </c>
      <c r="N73" s="28">
        <f t="shared" si="25"/>
        <v>14.022556808157974</v>
      </c>
      <c r="O73" s="28">
        <f t="shared" si="25"/>
        <v>7.853691601779755</v>
      </c>
      <c r="P73" s="28">
        <f t="shared" si="25"/>
        <v>3.1073466901648064</v>
      </c>
      <c r="Q73" s="28">
        <f t="shared" si="25"/>
        <v>9.126489653592945</v>
      </c>
      <c r="R73" s="28">
        <f t="shared" si="25"/>
        <v>5.019012000976428</v>
      </c>
      <c r="S73" s="28">
        <f t="shared" si="25"/>
        <v>2.598159470237914</v>
      </c>
      <c r="T73" s="28">
        <f t="shared" si="25"/>
        <v>1.6370374800323617</v>
      </c>
      <c r="U73" s="28"/>
      <c r="V73" s="28">
        <f aca="true" t="shared" si="26" ref="V73:W75">(V31/V$20)*100</f>
        <v>1.0721365246185077</v>
      </c>
      <c r="W73" s="28">
        <f t="shared" si="26"/>
        <v>0.3188513596922264</v>
      </c>
      <c r="X73" s="28">
        <f t="shared" si="23"/>
        <v>0</v>
      </c>
      <c r="Y73" s="28">
        <f t="shared" si="22"/>
        <v>3.201135657177006</v>
      </c>
      <c r="Z73" s="28">
        <f t="shared" si="22"/>
        <v>0.07527889678717178</v>
      </c>
      <c r="AA73" s="28">
        <f t="shared" si="22"/>
        <v>0.021187328808190877</v>
      </c>
      <c r="AB73" s="28">
        <f t="shared" si="19"/>
        <v>0.06728976671512697</v>
      </c>
      <c r="AC73" s="28">
        <f t="shared" si="19"/>
        <v>0.6000271881363632</v>
      </c>
      <c r="AE73" s="1" t="s">
        <v>4</v>
      </c>
    </row>
    <row r="74" spans="1:29" ht="15" customHeight="1">
      <c r="A74" s="15" t="s">
        <v>14</v>
      </c>
      <c r="B74" s="28">
        <f>(B32/B$20)*100</f>
        <v>16.097122302158272</v>
      </c>
      <c r="C74" s="28">
        <f>(C32/C$20)*100</f>
        <v>8.37129840546697</v>
      </c>
      <c r="D74" s="28">
        <f>(D32/D$20)*100</f>
        <v>16.660426806439535</v>
      </c>
      <c r="E74" s="28"/>
      <c r="F74" s="28">
        <f t="shared" si="25"/>
        <v>4.249898083978802</v>
      </c>
      <c r="G74" s="28">
        <f t="shared" si="25"/>
        <v>0.2884990253411306</v>
      </c>
      <c r="H74" s="28">
        <f t="shared" si="25"/>
        <v>10.31081081081081</v>
      </c>
      <c r="I74" s="28">
        <f t="shared" si="25"/>
        <v>6.011260450038862</v>
      </c>
      <c r="J74" s="28">
        <f t="shared" si="25"/>
        <v>0.15341228081628389</v>
      </c>
      <c r="K74" s="28">
        <f t="shared" si="25"/>
        <v>17.015052386519514</v>
      </c>
      <c r="L74" s="28">
        <f t="shared" si="25"/>
        <v>0.15484269423346986</v>
      </c>
      <c r="M74" s="28">
        <f t="shared" si="25"/>
        <v>5.144247489882163</v>
      </c>
      <c r="N74" s="28">
        <f t="shared" si="25"/>
        <v>4.303621223537331</v>
      </c>
      <c r="O74" s="28">
        <f t="shared" si="25"/>
        <v>2.0997940419911014</v>
      </c>
      <c r="P74" s="28">
        <f t="shared" si="25"/>
        <v>1.1775797121602927</v>
      </c>
      <c r="Q74" s="28">
        <f t="shared" si="25"/>
        <v>1.656084936095328</v>
      </c>
      <c r="R74" s="28">
        <f t="shared" si="25"/>
        <v>4.78663245710884</v>
      </c>
      <c r="S74" s="28">
        <f t="shared" si="25"/>
        <v>6.0797389069279095</v>
      </c>
      <c r="T74" s="28">
        <f t="shared" si="25"/>
        <v>3.746464873378621</v>
      </c>
      <c r="U74" s="28">
        <f>(U32/U$20)*100</f>
        <v>4.964059454980246</v>
      </c>
      <c r="V74" s="28">
        <f t="shared" si="26"/>
        <v>7.366580389648609</v>
      </c>
      <c r="W74" s="28">
        <f t="shared" si="26"/>
        <v>5.67469015549732</v>
      </c>
      <c r="X74" s="28">
        <f t="shared" si="23"/>
        <v>6.48625606644872</v>
      </c>
      <c r="Y74" s="28">
        <f t="shared" si="22"/>
        <v>3.5688741934778347</v>
      </c>
      <c r="Z74" s="28">
        <f t="shared" si="22"/>
        <v>5.207922869793175</v>
      </c>
      <c r="AA74" s="28">
        <f t="shared" si="22"/>
        <v>4.361341873924202</v>
      </c>
      <c r="AB74" s="28">
        <f t="shared" si="19"/>
        <v>3.7873836411020307</v>
      </c>
      <c r="AC74" s="28">
        <f t="shared" si="19"/>
        <v>2.8228386196174506</v>
      </c>
    </row>
    <row r="75" spans="1:30" ht="15" customHeight="1">
      <c r="A75" s="15" t="s">
        <v>11</v>
      </c>
      <c r="B75" s="28"/>
      <c r="C75" s="28"/>
      <c r="D75" s="28"/>
      <c r="E75" s="28"/>
      <c r="F75" s="28">
        <f>(F33/F$20)*100</f>
        <v>3.006522625356706</v>
      </c>
      <c r="G75" s="28"/>
      <c r="H75" s="28"/>
      <c r="I75" s="28">
        <f>(I33/I$20)*100</f>
        <v>2.348770639419158</v>
      </c>
      <c r="J75" s="28">
        <f>(J33/J$20)*100</f>
        <v>0.0013056364324790118</v>
      </c>
      <c r="K75" s="28">
        <f>(K33/K$20)*100</f>
        <v>0.1034155078686153</v>
      </c>
      <c r="L75" s="28"/>
      <c r="M75" s="28"/>
      <c r="N75" s="28"/>
      <c r="O75" s="28"/>
      <c r="P75" s="28"/>
      <c r="Q75" s="28"/>
      <c r="R75" s="28"/>
      <c r="S75" s="28"/>
      <c r="T75" s="28">
        <f>(T33/T$20)*100</f>
        <v>0.4963115788964737</v>
      </c>
      <c r="U75" s="28">
        <f>(U33/U$20)*100</f>
        <v>0.36302124003420083</v>
      </c>
      <c r="V75" s="28">
        <f t="shared" si="26"/>
        <v>0.38557519229669174</v>
      </c>
      <c r="W75" s="28">
        <f t="shared" si="26"/>
        <v>0.4144622429115378</v>
      </c>
      <c r="X75" s="28">
        <f t="shared" si="23"/>
        <v>0.4868275148172358</v>
      </c>
      <c r="Y75" s="28">
        <f t="shared" si="22"/>
        <v>0</v>
      </c>
      <c r="Z75" s="28">
        <f t="shared" si="22"/>
        <v>0.045825477074405874</v>
      </c>
      <c r="AA75" s="28">
        <f t="shared" si="22"/>
        <v>0</v>
      </c>
      <c r="AB75" s="28">
        <f t="shared" si="19"/>
        <v>0</v>
      </c>
      <c r="AC75" s="28">
        <f t="shared" si="19"/>
        <v>0</v>
      </c>
      <c r="AD75" s="1" t="s">
        <v>4</v>
      </c>
    </row>
    <row r="76" spans="1:29" ht="15" customHeight="1">
      <c r="A76" s="15" t="s">
        <v>22</v>
      </c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>
        <f>(V34/V$20)*100</f>
        <v>5.105253779747272</v>
      </c>
      <c r="W76" s="28"/>
      <c r="X76" s="28">
        <f t="shared" si="23"/>
        <v>0</v>
      </c>
      <c r="Y76" s="28">
        <f t="shared" si="22"/>
        <v>0</v>
      </c>
      <c r="Z76" s="28">
        <f t="shared" si="22"/>
        <v>0</v>
      </c>
      <c r="AA76" s="28">
        <f t="shared" si="22"/>
        <v>0</v>
      </c>
      <c r="AB76" s="28">
        <f t="shared" si="19"/>
        <v>0</v>
      </c>
      <c r="AC76" s="28">
        <f t="shared" si="19"/>
        <v>0</v>
      </c>
    </row>
    <row r="77" spans="1:29" ht="15" customHeight="1">
      <c r="A77" s="15" t="s">
        <v>23</v>
      </c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>
        <f>(U35/U$20)*100</f>
        <v>0.33982378156262727</v>
      </c>
      <c r="V77" s="28"/>
      <c r="W77" s="28"/>
      <c r="X77" s="28">
        <f t="shared" si="23"/>
        <v>0.02189426468204854</v>
      </c>
      <c r="Y77" s="28">
        <f t="shared" si="22"/>
        <v>0</v>
      </c>
      <c r="Z77" s="28">
        <f t="shared" si="22"/>
        <v>0.28586396119334156</v>
      </c>
      <c r="AA77" s="28">
        <f t="shared" si="22"/>
        <v>0.26425538249778513</v>
      </c>
      <c r="AB77" s="28">
        <f t="shared" si="19"/>
        <v>0</v>
      </c>
      <c r="AC77" s="28">
        <f t="shared" si="19"/>
        <v>0</v>
      </c>
    </row>
    <row r="78" spans="1:29" ht="15" customHeight="1">
      <c r="A78" s="19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</row>
    <row r="79" spans="1:23" s="2" customFormat="1" ht="15" customHeight="1">
      <c r="A79" s="25" t="s">
        <v>31</v>
      </c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3"/>
      <c r="Q79" s="23"/>
      <c r="R79" s="23"/>
      <c r="S79" s="23"/>
      <c r="T79" s="23"/>
      <c r="U79" s="23"/>
      <c r="V79" s="1"/>
      <c r="W79" s="1"/>
    </row>
    <row r="80" spans="1:29" ht="15" customHeight="1">
      <c r="A80" s="25" t="s">
        <v>40</v>
      </c>
      <c r="AC80" s="1" t="s">
        <v>4</v>
      </c>
    </row>
    <row r="81" ht="15" customHeight="1"/>
    <row r="82" ht="15" customHeight="1"/>
    <row r="83" ht="15" customHeight="1"/>
    <row r="84" spans="1:30" s="34" customFormat="1" ht="15" customHeight="1" hidden="1">
      <c r="A84" s="31" t="s">
        <v>41</v>
      </c>
      <c r="B84" s="32">
        <v>0.11802941762158524</v>
      </c>
      <c r="C84" s="32">
        <v>0.14910143807090018</v>
      </c>
      <c r="D84" s="32">
        <v>0.2420283761864577</v>
      </c>
      <c r="E84" s="32">
        <v>0.45089207001707926</v>
      </c>
      <c r="F84" s="32">
        <v>0.7187093607688491</v>
      </c>
      <c r="G84" s="32">
        <v>1.1409077767375149</v>
      </c>
      <c r="H84" s="32">
        <v>1.9356950257899364</v>
      </c>
      <c r="I84" s="32">
        <v>4.677871763438514</v>
      </c>
      <c r="J84" s="32">
        <v>9.401126265783308</v>
      </c>
      <c r="K84" s="32">
        <v>11.918350345260333</v>
      </c>
      <c r="L84" s="32">
        <v>15.266164431478533</v>
      </c>
      <c r="M84" s="32">
        <v>18.85408949051557</v>
      </c>
      <c r="N84" s="32">
        <v>21.65692959197304</v>
      </c>
      <c r="O84" s="32">
        <v>23.74698812277574</v>
      </c>
      <c r="P84" s="32">
        <v>25.755145102829825</v>
      </c>
      <c r="Q84" s="32">
        <v>35.5427598739351</v>
      </c>
      <c r="R84" s="32">
        <v>46.378983283324075</v>
      </c>
      <c r="S84" s="32">
        <v>54.60034026311889</v>
      </c>
      <c r="T84" s="32">
        <v>63.03412209646774</v>
      </c>
      <c r="U84" s="32">
        <v>72.53228596768676</v>
      </c>
      <c r="V84" s="32">
        <v>81.3499348748106</v>
      </c>
      <c r="W84" s="32">
        <v>86.15007751691425</v>
      </c>
      <c r="X84" s="32">
        <v>92.10814646624468</v>
      </c>
      <c r="Y84" s="32">
        <v>100</v>
      </c>
      <c r="Z84" s="32">
        <v>109.07501186969668</v>
      </c>
      <c r="AA84" s="32">
        <v>114.08689293544731</v>
      </c>
      <c r="AB84" s="32">
        <v>121.74281048553523</v>
      </c>
      <c r="AC84" s="33">
        <v>127.19874043837436</v>
      </c>
      <c r="AD84" s="34">
        <v>135.63737459298054</v>
      </c>
    </row>
    <row r="85" spans="1:29" ht="15" customHeight="1">
      <c r="A85" s="46" t="s">
        <v>36</v>
      </c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</row>
    <row r="86" spans="1:29" ht="15" customHeight="1">
      <c r="A86" s="47" t="s">
        <v>46</v>
      </c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</row>
    <row r="87" spans="1:13" ht="1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1:29" ht="15" customHeight="1">
      <c r="A88" s="5" t="s">
        <v>1</v>
      </c>
      <c r="B88" s="6">
        <v>1980</v>
      </c>
      <c r="C88" s="6">
        <v>1981</v>
      </c>
      <c r="D88" s="6">
        <v>1982</v>
      </c>
      <c r="E88" s="6">
        <v>1983</v>
      </c>
      <c r="F88" s="6">
        <v>1984</v>
      </c>
      <c r="G88" s="6">
        <v>1985</v>
      </c>
      <c r="H88" s="6">
        <v>1986</v>
      </c>
      <c r="I88" s="6">
        <v>1987</v>
      </c>
      <c r="J88" s="6">
        <v>1988</v>
      </c>
      <c r="K88" s="6">
        <v>1989</v>
      </c>
      <c r="L88" s="6">
        <v>1990</v>
      </c>
      <c r="M88" s="6">
        <v>1991</v>
      </c>
      <c r="N88" s="6">
        <v>1992</v>
      </c>
      <c r="O88" s="6">
        <v>1993</v>
      </c>
      <c r="P88" s="6">
        <v>1994</v>
      </c>
      <c r="Q88" s="6">
        <v>1995</v>
      </c>
      <c r="R88" s="6">
        <v>1996</v>
      </c>
      <c r="S88" s="6">
        <v>1997</v>
      </c>
      <c r="T88" s="7">
        <v>1998</v>
      </c>
      <c r="U88" s="7">
        <v>1999</v>
      </c>
      <c r="V88" s="7">
        <v>2000</v>
      </c>
      <c r="W88" s="7">
        <v>2001</v>
      </c>
      <c r="X88" s="7">
        <v>2002</v>
      </c>
      <c r="Y88" s="7">
        <v>2003</v>
      </c>
      <c r="Z88" s="7">
        <v>2004</v>
      </c>
      <c r="AA88" s="7">
        <v>2005</v>
      </c>
      <c r="AB88" s="7">
        <v>2006</v>
      </c>
      <c r="AC88" s="7">
        <v>2007</v>
      </c>
    </row>
    <row r="89" spans="1:22" ht="1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35"/>
      <c r="T89" s="35"/>
      <c r="U89" s="35"/>
      <c r="V89" s="2"/>
    </row>
    <row r="90" spans="1:29" s="27" customFormat="1" ht="15" customHeight="1">
      <c r="A90" s="8" t="s">
        <v>19</v>
      </c>
      <c r="B90" s="9">
        <f aca="true" t="shared" si="27" ref="B90:AC90">B7/B$84*100</f>
        <v>942138.0045822045</v>
      </c>
      <c r="C90" s="9">
        <f t="shared" si="27"/>
        <v>1177721.7059200953</v>
      </c>
      <c r="D90" s="9">
        <f t="shared" si="27"/>
        <v>1103589.6046925804</v>
      </c>
      <c r="E90" s="9">
        <f t="shared" si="27"/>
        <v>1033284.9721272592</v>
      </c>
      <c r="F90" s="9">
        <f t="shared" si="27"/>
        <v>1365225.018010546</v>
      </c>
      <c r="G90" s="9">
        <f t="shared" si="27"/>
        <v>1124104.8804727895</v>
      </c>
      <c r="H90" s="9">
        <f t="shared" si="27"/>
        <v>1146874.8797833181</v>
      </c>
      <c r="I90" s="9">
        <f t="shared" si="27"/>
        <v>1127670.9295943778</v>
      </c>
      <c r="J90" s="9">
        <f t="shared" si="27"/>
        <v>1629400.5172287384</v>
      </c>
      <c r="K90" s="9">
        <f t="shared" si="27"/>
        <v>2070517.2515602014</v>
      </c>
      <c r="L90" s="9">
        <f t="shared" si="27"/>
        <v>1781835.255482408</v>
      </c>
      <c r="M90" s="9">
        <f t="shared" si="27"/>
        <v>1868159.850292343</v>
      </c>
      <c r="N90" s="9">
        <f t="shared" si="27"/>
        <v>2038888.2834234303</v>
      </c>
      <c r="O90" s="9">
        <f t="shared" si="27"/>
        <v>3876602.772698888</v>
      </c>
      <c r="P90" s="9">
        <f t="shared" si="27"/>
        <v>3930067.836770937</v>
      </c>
      <c r="Q90" s="9">
        <f t="shared" si="27"/>
        <v>3684221.70266043</v>
      </c>
      <c r="R90" s="9">
        <f t="shared" si="27"/>
        <v>3741117.7114438075</v>
      </c>
      <c r="S90" s="9">
        <f t="shared" si="27"/>
        <v>4860159.023207554</v>
      </c>
      <c r="T90" s="9">
        <f t="shared" si="27"/>
        <v>5807917.801087532</v>
      </c>
      <c r="U90" s="9">
        <f t="shared" si="27"/>
        <v>6085929.445221899</v>
      </c>
      <c r="V90" s="9">
        <f t="shared" si="27"/>
        <v>6879295.252801553</v>
      </c>
      <c r="W90" s="9">
        <f t="shared" si="27"/>
        <v>7603618.357411117</v>
      </c>
      <c r="X90" s="9">
        <f t="shared" si="27"/>
        <v>7742243.995338044</v>
      </c>
      <c r="Y90" s="9">
        <f t="shared" si="27"/>
        <v>7594910.307999998</v>
      </c>
      <c r="Z90" s="9">
        <f t="shared" si="27"/>
        <v>7720168.133522309</v>
      </c>
      <c r="AA90" s="9">
        <f t="shared" si="27"/>
        <v>7818975.36910516</v>
      </c>
      <c r="AB90" s="9">
        <f t="shared" si="27"/>
        <v>8425124.29201614</v>
      </c>
      <c r="AC90" s="9">
        <f t="shared" si="27"/>
        <v>8868527.676549824</v>
      </c>
    </row>
    <row r="91" spans="1:29" ht="15" customHeight="1">
      <c r="A91" s="15" t="s">
        <v>5</v>
      </c>
      <c r="B91" s="12">
        <f aca="true" t="shared" si="28" ref="B91:AC91">B8/B$84*100</f>
        <v>182157.97750465287</v>
      </c>
      <c r="C91" s="12">
        <f t="shared" si="28"/>
        <v>47618.58833731592</v>
      </c>
      <c r="D91" s="12">
        <f t="shared" si="28"/>
        <v>38425.24643819168</v>
      </c>
      <c r="E91" s="12">
        <f t="shared" si="28"/>
        <v>49901.0772115547</v>
      </c>
      <c r="F91" s="12">
        <f t="shared" si="28"/>
        <v>23514.373017099704</v>
      </c>
      <c r="G91" s="12">
        <f t="shared" si="28"/>
        <v>12709.177985852199</v>
      </c>
      <c r="H91" s="12">
        <f t="shared" si="28"/>
        <v>24332.345422429855</v>
      </c>
      <c r="I91" s="12">
        <f t="shared" si="28"/>
        <v>11607.842785345247</v>
      </c>
      <c r="J91" s="12">
        <f t="shared" si="28"/>
        <v>21827.172000322305</v>
      </c>
      <c r="K91" s="12">
        <f t="shared" si="28"/>
        <v>24058.698703552564</v>
      </c>
      <c r="L91" s="12">
        <f t="shared" si="28"/>
        <v>27239.324053299595</v>
      </c>
      <c r="M91" s="12">
        <f t="shared" si="28"/>
        <v>62051.78990947962</v>
      </c>
      <c r="N91" s="12">
        <f t="shared" si="28"/>
        <v>108429.26694790371</v>
      </c>
      <c r="O91" s="12">
        <f t="shared" si="28"/>
        <v>98224.24586816844</v>
      </c>
      <c r="P91" s="12">
        <f t="shared" si="28"/>
        <v>105433.11206977603</v>
      </c>
      <c r="Q91" s="12">
        <f t="shared" si="28"/>
        <v>72926.52031506486</v>
      </c>
      <c r="R91" s="12">
        <f t="shared" si="28"/>
        <v>69905.69802261582</v>
      </c>
      <c r="S91" s="12">
        <f t="shared" si="28"/>
        <v>93224.43368431205</v>
      </c>
      <c r="T91" s="12">
        <f t="shared" si="28"/>
        <v>115520.14461081939</v>
      </c>
      <c r="U91" s="12">
        <f t="shared" si="28"/>
        <v>104374.36651827952</v>
      </c>
      <c r="V91" s="12">
        <f t="shared" si="28"/>
        <v>96322.52824859122</v>
      </c>
      <c r="W91" s="12">
        <f t="shared" si="28"/>
        <v>107995.06707551534</v>
      </c>
      <c r="X91" s="12">
        <f t="shared" si="28"/>
        <v>150283.84818353583</v>
      </c>
      <c r="Y91" s="12">
        <f t="shared" si="28"/>
        <v>140295.064</v>
      </c>
      <c r="Z91" s="12">
        <f t="shared" si="28"/>
        <v>179317.82142151592</v>
      </c>
      <c r="AA91" s="12">
        <f t="shared" si="28"/>
        <v>180837.2230074977</v>
      </c>
      <c r="AB91" s="12">
        <f t="shared" si="28"/>
        <v>191277.25002509926</v>
      </c>
      <c r="AC91" s="12">
        <f t="shared" si="28"/>
        <v>234587.38582758687</v>
      </c>
    </row>
    <row r="92" spans="1:29" ht="15" customHeight="1">
      <c r="A92" s="15" t="s">
        <v>6</v>
      </c>
      <c r="B92" s="12">
        <f aca="true" t="shared" si="29" ref="B92:AC92">B9/B$84*100</f>
        <v>23722.899395954788</v>
      </c>
      <c r="C92" s="12">
        <f t="shared" si="29"/>
        <v>22132.58331171022</v>
      </c>
      <c r="D92" s="12">
        <f t="shared" si="29"/>
        <v>11568.891400745882</v>
      </c>
      <c r="E92" s="12">
        <f t="shared" si="29"/>
        <v>13306.953923081252</v>
      </c>
      <c r="F92" s="12">
        <f t="shared" si="29"/>
        <v>19340.223960809813</v>
      </c>
      <c r="G92" s="12">
        <f t="shared" si="29"/>
        <v>13059.775999255018</v>
      </c>
      <c r="H92" s="12">
        <f t="shared" si="29"/>
        <v>26708.752830989884</v>
      </c>
      <c r="I92" s="12">
        <f t="shared" si="29"/>
        <v>12185.028338207718</v>
      </c>
      <c r="J92" s="12">
        <f t="shared" si="29"/>
        <v>16338.467930065817</v>
      </c>
      <c r="K92" s="12">
        <f t="shared" si="29"/>
        <v>18050.736366006768</v>
      </c>
      <c r="L92" s="12">
        <f t="shared" si="29"/>
        <v>23643.135878698435</v>
      </c>
      <c r="M92" s="12">
        <f t="shared" si="29"/>
        <v>32137.855307455142</v>
      </c>
      <c r="N92" s="12">
        <f t="shared" si="29"/>
        <v>70783.11786949584</v>
      </c>
      <c r="O92" s="12">
        <f t="shared" si="29"/>
        <v>45535.458829951414</v>
      </c>
      <c r="P92" s="12">
        <f t="shared" si="29"/>
        <v>49898.678297828556</v>
      </c>
      <c r="Q92" s="12">
        <f t="shared" si="29"/>
        <v>37341.03667546905</v>
      </c>
      <c r="R92" s="12">
        <f t="shared" si="29"/>
        <v>35164.07615141477</v>
      </c>
      <c r="S92" s="12">
        <f t="shared" si="29"/>
        <v>50149.83765311041</v>
      </c>
      <c r="T92" s="12">
        <f t="shared" si="29"/>
        <v>65071.138671888446</v>
      </c>
      <c r="U92" s="12">
        <f t="shared" si="29"/>
        <v>55073.43311611054</v>
      </c>
      <c r="V92" s="12">
        <f t="shared" si="29"/>
        <v>60177.01928752033</v>
      </c>
      <c r="W92" s="12">
        <f t="shared" si="29"/>
        <v>67223.32662861467</v>
      </c>
      <c r="X92" s="12">
        <f t="shared" si="29"/>
        <v>70749.0895215024</v>
      </c>
      <c r="Y92" s="12">
        <f t="shared" si="29"/>
        <v>71815.749</v>
      </c>
      <c r="Z92" s="12">
        <f t="shared" si="29"/>
        <v>105096.2883569923</v>
      </c>
      <c r="AA92" s="12">
        <f t="shared" si="29"/>
        <v>94313.22146785235</v>
      </c>
      <c r="AB92" s="12">
        <f t="shared" si="29"/>
        <v>101405.74174987369</v>
      </c>
      <c r="AC92" s="12">
        <f t="shared" si="29"/>
        <v>137825.02829494255</v>
      </c>
    </row>
    <row r="93" spans="1:29" ht="15" customHeight="1">
      <c r="A93" s="15" t="s">
        <v>7</v>
      </c>
      <c r="B93" s="12">
        <f aca="true" t="shared" si="30" ref="B93:AC93">B10/B$84*100</f>
        <v>28806.377837945103</v>
      </c>
      <c r="C93" s="12">
        <f t="shared" si="30"/>
        <v>32192.84845339668</v>
      </c>
      <c r="D93" s="12">
        <f t="shared" si="30"/>
        <v>26856.3550374458</v>
      </c>
      <c r="E93" s="12">
        <f t="shared" si="30"/>
        <v>86716.98306541283</v>
      </c>
      <c r="F93" s="12">
        <f t="shared" si="30"/>
        <v>67482.07641001986</v>
      </c>
      <c r="G93" s="12">
        <f t="shared" si="30"/>
        <v>33657.40928667065</v>
      </c>
      <c r="H93" s="12">
        <f t="shared" si="30"/>
        <v>95004.63531178026</v>
      </c>
      <c r="I93" s="12">
        <f t="shared" si="30"/>
        <v>96154.83765834793</v>
      </c>
      <c r="J93" s="12">
        <f t="shared" si="30"/>
        <v>79564.93497193512</v>
      </c>
      <c r="K93" s="12">
        <f t="shared" si="30"/>
        <v>16615.974045330375</v>
      </c>
      <c r="L93" s="12">
        <f t="shared" si="30"/>
        <v>84738.37720053377</v>
      </c>
      <c r="M93" s="12">
        <f t="shared" si="30"/>
        <v>155130.42947373958</v>
      </c>
      <c r="N93" s="12">
        <f t="shared" si="30"/>
        <v>65639.26774397808</v>
      </c>
      <c r="O93" s="12">
        <f t="shared" si="30"/>
        <v>23557.93488873861</v>
      </c>
      <c r="P93" s="12">
        <f t="shared" si="30"/>
        <v>41385.21044025829</v>
      </c>
      <c r="Q93" s="12">
        <f t="shared" si="30"/>
        <v>46210.10314971241</v>
      </c>
      <c r="R93" s="12">
        <f t="shared" si="30"/>
        <v>59393.87422902924</v>
      </c>
      <c r="S93" s="12">
        <f t="shared" si="30"/>
        <v>77204.0848039801</v>
      </c>
      <c r="T93" s="12">
        <f t="shared" si="30"/>
        <v>109963.34793704406</v>
      </c>
      <c r="U93" s="12">
        <f t="shared" si="30"/>
        <v>76884.33261960586</v>
      </c>
      <c r="V93" s="12">
        <f t="shared" si="30"/>
        <v>129487.74840705765</v>
      </c>
      <c r="W93" s="12">
        <f t="shared" si="30"/>
        <v>139751.18011514514</v>
      </c>
      <c r="X93" s="12">
        <f t="shared" si="30"/>
        <v>93479.62618220132</v>
      </c>
      <c r="Y93" s="12">
        <f t="shared" si="30"/>
        <v>62351.301999999996</v>
      </c>
      <c r="Z93" s="12">
        <f t="shared" si="30"/>
        <v>65185.458870212016</v>
      </c>
      <c r="AA93" s="12">
        <f t="shared" si="30"/>
        <v>18281.523375170902</v>
      </c>
      <c r="AB93" s="12">
        <f t="shared" si="30"/>
        <v>9821.52453382096</v>
      </c>
      <c r="AC93" s="12">
        <f t="shared" si="30"/>
        <v>4767.342804733122</v>
      </c>
    </row>
    <row r="94" spans="1:29" ht="15" customHeight="1">
      <c r="A94" s="15" t="s">
        <v>8</v>
      </c>
      <c r="B94" s="12">
        <f aca="true" t="shared" si="31" ref="B94:AC94">B11/B$84*100</f>
        <v>171991.02062067224</v>
      </c>
      <c r="C94" s="12">
        <f t="shared" si="31"/>
        <v>149562.60843973875</v>
      </c>
      <c r="D94" s="12">
        <f t="shared" si="31"/>
        <v>228485.60516473115</v>
      </c>
      <c r="E94" s="12">
        <f t="shared" si="31"/>
        <v>27279.255542316572</v>
      </c>
      <c r="F94" s="12">
        <f t="shared" si="31"/>
        <v>38958.72452537229</v>
      </c>
      <c r="G94" s="12">
        <f t="shared" si="31"/>
        <v>57410.42469471166</v>
      </c>
      <c r="H94" s="12">
        <f t="shared" si="31"/>
        <v>70052.35752189996</v>
      </c>
      <c r="I94" s="12">
        <f t="shared" si="31"/>
        <v>17999.638352229646</v>
      </c>
      <c r="J94" s="12">
        <f t="shared" si="31"/>
        <v>27688.17188929774</v>
      </c>
      <c r="K94" s="12">
        <f t="shared" si="31"/>
        <v>45218.92580665097</v>
      </c>
      <c r="L94" s="12">
        <f t="shared" si="31"/>
        <v>54554.633139068006</v>
      </c>
      <c r="M94" s="12">
        <f t="shared" si="31"/>
        <v>43059.093381750994</v>
      </c>
      <c r="N94" s="12">
        <f t="shared" si="31"/>
        <v>29401.443879468683</v>
      </c>
      <c r="O94" s="12">
        <f t="shared" si="31"/>
        <v>91473.9161349314</v>
      </c>
      <c r="P94" s="12">
        <f t="shared" si="31"/>
        <v>98980.10629805784</v>
      </c>
      <c r="Q94" s="12">
        <f t="shared" si="31"/>
        <v>113279.07045712025</v>
      </c>
      <c r="R94" s="12">
        <f t="shared" si="31"/>
        <v>69755.28075371229</v>
      </c>
      <c r="S94" s="12">
        <f t="shared" si="31"/>
        <v>68702.99126201312</v>
      </c>
      <c r="T94" s="12">
        <f t="shared" si="31"/>
        <v>15871.863789407224</v>
      </c>
      <c r="U94" s="12">
        <f t="shared" si="31"/>
        <v>15704.421621392998</v>
      </c>
      <c r="V94" s="12">
        <f t="shared" si="31"/>
        <v>12507.030295300758</v>
      </c>
      <c r="W94" s="12">
        <f t="shared" si="31"/>
        <v>30076.477870739916</v>
      </c>
      <c r="X94" s="12">
        <f t="shared" si="31"/>
        <v>20497.602790127832</v>
      </c>
      <c r="Y94" s="12">
        <f t="shared" si="31"/>
        <v>24227.356</v>
      </c>
      <c r="Z94" s="12">
        <f t="shared" si="31"/>
        <v>11796.05189075812</v>
      </c>
      <c r="AA94" s="12">
        <f t="shared" si="31"/>
        <v>25600.949634526467</v>
      </c>
      <c r="AB94" s="12">
        <f t="shared" si="31"/>
        <v>12332.802191866525</v>
      </c>
      <c r="AC94" s="12">
        <f t="shared" si="31"/>
        <v>17095.845387349116</v>
      </c>
    </row>
    <row r="95" spans="1:29" ht="15" customHeight="1">
      <c r="A95" s="15" t="s">
        <v>9</v>
      </c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>
        <f>AB12/AB$84*100</f>
        <v>0</v>
      </c>
      <c r="AC95" s="12">
        <f>AC12/AC$84*100</f>
        <v>0</v>
      </c>
    </row>
    <row r="96" spans="1:29" ht="15" customHeight="1">
      <c r="A96" s="15" t="s">
        <v>16</v>
      </c>
      <c r="B96" s="12">
        <f aca="true" t="shared" si="32" ref="B96:AB101">B13/B$84*100</f>
        <v>483777.698396078</v>
      </c>
      <c r="C96" s="12">
        <f t="shared" si="32"/>
        <v>801467.7896210215</v>
      </c>
      <c r="D96" s="12">
        <f t="shared" si="32"/>
        <v>637941.7258125587</v>
      </c>
      <c r="E96" s="12">
        <f t="shared" si="32"/>
        <v>784888.4988964093</v>
      </c>
      <c r="F96" s="12">
        <f t="shared" si="32"/>
        <v>1121315.5748213404</v>
      </c>
      <c r="G96" s="12">
        <f t="shared" si="32"/>
        <v>945124.59463065</v>
      </c>
      <c r="H96" s="12">
        <f t="shared" si="32"/>
        <v>910887.2919071831</v>
      </c>
      <c r="I96" s="12">
        <f t="shared" si="32"/>
        <v>933138.0210370264</v>
      </c>
      <c r="J96" s="12">
        <f t="shared" si="32"/>
        <v>1080179.0884311548</v>
      </c>
      <c r="K96" s="12">
        <f t="shared" si="32"/>
        <v>1081503.2807896915</v>
      </c>
      <c r="L96" s="12">
        <f t="shared" si="32"/>
        <v>1290477.3879795023</v>
      </c>
      <c r="M96" s="12">
        <f t="shared" si="32"/>
        <v>1108928.6496978577</v>
      </c>
      <c r="N96" s="12">
        <f t="shared" si="32"/>
        <v>1231871.06864346</v>
      </c>
      <c r="O96" s="12">
        <f t="shared" si="32"/>
        <v>1326472.638851771</v>
      </c>
      <c r="P96" s="12">
        <f t="shared" si="32"/>
        <v>1299221.7813722754</v>
      </c>
      <c r="Q96" s="12">
        <f t="shared" si="32"/>
        <v>1143020.0902826544</v>
      </c>
      <c r="R96" s="12">
        <f t="shared" si="32"/>
        <v>1249791.7353190756</v>
      </c>
      <c r="S96" s="12">
        <f t="shared" si="32"/>
        <v>1413682.9098139924</v>
      </c>
      <c r="T96" s="12">
        <f t="shared" si="32"/>
        <v>1959767.8811318357</v>
      </c>
      <c r="U96" s="12">
        <f t="shared" si="32"/>
        <v>2064126.392854881</v>
      </c>
      <c r="V96" s="12">
        <f t="shared" si="32"/>
        <v>2328543.8715041257</v>
      </c>
      <c r="W96" s="12">
        <f t="shared" si="32"/>
        <v>2277080.9098980194</v>
      </c>
      <c r="X96" s="12">
        <f t="shared" si="32"/>
        <v>2407275.5614646785</v>
      </c>
      <c r="Y96" s="12">
        <f t="shared" si="32"/>
        <v>2146473.838</v>
      </c>
      <c r="Z96" s="12">
        <f t="shared" si="32"/>
        <v>2330064.401951339</v>
      </c>
      <c r="AA96" s="12">
        <f t="shared" si="32"/>
        <v>2455661.5145836216</v>
      </c>
      <c r="AB96" s="12">
        <f t="shared" si="32"/>
        <v>2581373.2141278186</v>
      </c>
      <c r="AC96" s="12">
        <f aca="true" t="shared" si="33" ref="AC96:AC101">AC13/AC$84*100</f>
        <v>2681135.904527504</v>
      </c>
    </row>
    <row r="97" spans="1:29" ht="15" customHeight="1">
      <c r="A97" s="15" t="s">
        <v>10</v>
      </c>
      <c r="B97" s="12"/>
      <c r="C97" s="12"/>
      <c r="D97" s="12"/>
      <c r="E97" s="12">
        <f>E14/E$84*100</f>
        <v>11310.910834619066</v>
      </c>
      <c r="F97" s="12">
        <f>F14/F$84*100</f>
        <v>59133.77829744008</v>
      </c>
      <c r="G97" s="12"/>
      <c r="H97" s="12">
        <f t="shared" si="32"/>
        <v>19889.49678903502</v>
      </c>
      <c r="I97" s="12">
        <f t="shared" si="32"/>
        <v>11971.255911221617</v>
      </c>
      <c r="J97" s="12">
        <f t="shared" si="32"/>
        <v>356967.868011119</v>
      </c>
      <c r="K97" s="12">
        <f t="shared" si="32"/>
        <v>866263.7614194488</v>
      </c>
      <c r="L97" s="12">
        <f t="shared" si="32"/>
        <v>260362.05871097423</v>
      </c>
      <c r="M97" s="12">
        <f t="shared" si="32"/>
        <v>69456.01911239207</v>
      </c>
      <c r="N97" s="12">
        <f t="shared" si="32"/>
        <v>18120.989789127652</v>
      </c>
      <c r="O97" s="12">
        <f t="shared" si="32"/>
        <v>186972.34264169977</v>
      </c>
      <c r="P97" s="12">
        <f t="shared" si="32"/>
        <v>116481.58020551698</v>
      </c>
      <c r="Q97" s="12">
        <f t="shared" si="32"/>
        <v>135606.80197866622</v>
      </c>
      <c r="R97" s="12">
        <f t="shared" si="32"/>
        <v>82154.02171979035</v>
      </c>
      <c r="S97" s="12">
        <f t="shared" si="32"/>
        <v>219920.66243790276</v>
      </c>
      <c r="T97" s="12">
        <f t="shared" si="32"/>
        <v>158644.2337484442</v>
      </c>
      <c r="U97" s="12">
        <f t="shared" si="32"/>
        <v>82721.78271994638</v>
      </c>
      <c r="V97" s="12">
        <f t="shared" si="32"/>
        <v>552903.9238841151</v>
      </c>
      <c r="W97" s="12">
        <f t="shared" si="32"/>
        <v>163925.45435873023</v>
      </c>
      <c r="X97" s="12">
        <f t="shared" si="32"/>
        <v>71654.89973700355</v>
      </c>
      <c r="Y97" s="12">
        <f t="shared" si="32"/>
        <v>303680.623</v>
      </c>
      <c r="Z97" s="12">
        <f t="shared" si="32"/>
        <v>144656.95239941188</v>
      </c>
      <c r="AA97" s="12">
        <f t="shared" si="32"/>
        <v>0</v>
      </c>
      <c r="AB97" s="12">
        <f t="shared" si="32"/>
        <v>246421.12236734034</v>
      </c>
      <c r="AC97" s="12">
        <f t="shared" si="33"/>
        <v>96595.0602785468</v>
      </c>
    </row>
    <row r="98" spans="1:29" ht="15" customHeight="1">
      <c r="A98" s="15" t="s">
        <v>11</v>
      </c>
      <c r="B98" s="12"/>
      <c r="C98" s="12"/>
      <c r="D98" s="12"/>
      <c r="E98" s="12"/>
      <c r="F98" s="12"/>
      <c r="G98" s="12"/>
      <c r="H98" s="12"/>
      <c r="I98" s="12"/>
      <c r="J98" s="12"/>
      <c r="K98" s="12">
        <f t="shared" si="32"/>
        <v>18805.874429520656</v>
      </c>
      <c r="L98" s="12">
        <f t="shared" si="32"/>
        <v>38106.493783105296</v>
      </c>
      <c r="M98" s="12">
        <f t="shared" si="32"/>
        <v>397396.01340966765</v>
      </c>
      <c r="N98" s="12">
        <f t="shared" si="32"/>
        <v>430977.2980681176</v>
      </c>
      <c r="O98" s="12">
        <f t="shared" si="32"/>
        <v>2096086.027527006</v>
      </c>
      <c r="P98" s="12">
        <f t="shared" si="32"/>
        <v>2200663.198506791</v>
      </c>
      <c r="Q98" s="12"/>
      <c r="R98" s="12"/>
      <c r="S98" s="12"/>
      <c r="T98" s="12">
        <f t="shared" si="32"/>
        <v>28825.36853958689</v>
      </c>
      <c r="U98" s="12">
        <f t="shared" si="32"/>
        <v>22093.216539651094</v>
      </c>
      <c r="V98" s="12">
        <f t="shared" si="32"/>
        <v>26524.855899646762</v>
      </c>
      <c r="W98" s="12">
        <f t="shared" si="32"/>
        <v>31514.12718655955</v>
      </c>
      <c r="X98" s="12">
        <f t="shared" si="32"/>
        <v>37691.37403359088</v>
      </c>
      <c r="Y98" s="12">
        <f t="shared" si="32"/>
        <v>13852.153000000002</v>
      </c>
      <c r="Z98" s="12">
        <f t="shared" si="32"/>
        <v>6849.601821657612</v>
      </c>
      <c r="AA98" s="12">
        <f t="shared" si="32"/>
        <v>0</v>
      </c>
      <c r="AB98" s="12">
        <f t="shared" si="32"/>
        <v>0</v>
      </c>
      <c r="AC98" s="12">
        <f t="shared" si="33"/>
        <v>0</v>
      </c>
    </row>
    <row r="99" spans="1:29" ht="15" customHeight="1">
      <c r="A99" s="15" t="s">
        <v>12</v>
      </c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>
        <f>Q16/Q$84*100</f>
        <v>2102302.698637545</v>
      </c>
      <c r="R99" s="12">
        <f>R16/R$84*100</f>
        <v>2128194.3460690225</v>
      </c>
      <c r="S99" s="12">
        <f>S16/S$84*100</f>
        <v>2785164.210830385</v>
      </c>
      <c r="T99" s="12">
        <f t="shared" si="32"/>
        <v>3125341.0287606674</v>
      </c>
      <c r="U99" s="12">
        <f t="shared" si="32"/>
        <v>3320897.8841134137</v>
      </c>
      <c r="V99" s="12">
        <f t="shared" si="32"/>
        <v>3672342.759213494</v>
      </c>
      <c r="W99" s="12">
        <f t="shared" si="32"/>
        <v>4271117.830715327</v>
      </c>
      <c r="X99" s="12">
        <f t="shared" si="32"/>
        <v>4485955.180429397</v>
      </c>
      <c r="Y99" s="12">
        <f t="shared" si="32"/>
        <v>4489947.429</v>
      </c>
      <c r="Z99" s="12">
        <f t="shared" si="32"/>
        <v>4468641.667280117</v>
      </c>
      <c r="AA99" s="12">
        <f t="shared" si="32"/>
        <v>4547267.4358266415</v>
      </c>
      <c r="AB99" s="12">
        <f t="shared" si="32"/>
        <v>4883150.205166601</v>
      </c>
      <c r="AC99" s="12">
        <f t="shared" si="33"/>
        <v>5311761.32461265</v>
      </c>
    </row>
    <row r="100" spans="1:29" ht="15" customHeight="1">
      <c r="A100" s="15" t="s">
        <v>13</v>
      </c>
      <c r="B100" s="12"/>
      <c r="C100" s="12"/>
      <c r="D100" s="12"/>
      <c r="E100" s="12"/>
      <c r="F100" s="12">
        <f>F17/F$84*100</f>
        <v>34923.713770958726</v>
      </c>
      <c r="G100" s="12">
        <f>G17/G$84*100</f>
        <v>25856.60348845792</v>
      </c>
      <c r="H100" s="12"/>
      <c r="I100" s="12">
        <f>I17/I$84*100</f>
        <v>2180.478755258223</v>
      </c>
      <c r="J100" s="12">
        <f>J17/J$84*100</f>
        <v>14285.522415415622</v>
      </c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>
        <f t="shared" si="32"/>
        <v>182672.35649932132</v>
      </c>
      <c r="V100" s="12">
        <f t="shared" si="32"/>
        <v>485.51606170037456</v>
      </c>
      <c r="W100" s="12">
        <f t="shared" si="32"/>
        <v>36401.50526137711</v>
      </c>
      <c r="X100" s="12">
        <f t="shared" si="32"/>
        <v>1085.6802990455083</v>
      </c>
      <c r="Y100" s="12">
        <f t="shared" si="32"/>
        <v>0</v>
      </c>
      <c r="Z100" s="12">
        <f t="shared" si="32"/>
        <v>160058.61563284695</v>
      </c>
      <c r="AA100" s="12">
        <f t="shared" si="32"/>
        <v>112615.76741571576</v>
      </c>
      <c r="AB100" s="12">
        <f t="shared" si="32"/>
        <v>79775.0599092168</v>
      </c>
      <c r="AC100" s="12">
        <f t="shared" si="33"/>
        <v>79354.79522212951</v>
      </c>
    </row>
    <row r="101" spans="1:29" ht="15" customHeight="1">
      <c r="A101" s="15" t="s">
        <v>14</v>
      </c>
      <c r="B101" s="12">
        <f>B18/B$84*100</f>
        <v>51682.03082690151</v>
      </c>
      <c r="C101" s="12">
        <f>C18/C$84*100</f>
        <v>124747.28775691215</v>
      </c>
      <c r="D101" s="12">
        <f>D18/D$84*100</f>
        <v>160311.78083890723</v>
      </c>
      <c r="E101" s="12">
        <f>E18/E$84*100</f>
        <v>59881.29265386564</v>
      </c>
      <c r="F101" s="12">
        <f>F18/F$84*100</f>
        <v>556.5532075053184</v>
      </c>
      <c r="G101" s="12">
        <f>G18/G$84*100</f>
        <v>36286.894387191795</v>
      </c>
      <c r="H101" s="12"/>
      <c r="I101" s="12">
        <f>I18/I$84*100</f>
        <v>42433.82675674091</v>
      </c>
      <c r="J101" s="12">
        <f>J18/J$84*100</f>
        <v>32549.291579427994</v>
      </c>
      <c r="K101" s="12"/>
      <c r="L101" s="12">
        <f>L18/L$84*100</f>
        <v>2713.8447372263427</v>
      </c>
      <c r="M101" s="12"/>
      <c r="N101" s="12">
        <f aca="true" t="shared" si="34" ref="N101:T101">N18/N$84*100</f>
        <v>83665.83048187877</v>
      </c>
      <c r="O101" s="12">
        <f t="shared" si="34"/>
        <v>8280.207956621334</v>
      </c>
      <c r="P101" s="12">
        <f t="shared" si="34"/>
        <v>18004.16958043274</v>
      </c>
      <c r="Q101" s="12">
        <f t="shared" si="34"/>
        <v>33535.38116419868</v>
      </c>
      <c r="R101" s="12">
        <f t="shared" si="34"/>
        <v>46758.6791791476</v>
      </c>
      <c r="S101" s="12">
        <f t="shared" si="34"/>
        <v>152109.89272185878</v>
      </c>
      <c r="T101" s="12">
        <f t="shared" si="34"/>
        <v>228912.79389784</v>
      </c>
      <c r="U101" s="12">
        <f t="shared" si="32"/>
        <v>161381.2586192961</v>
      </c>
      <c r="V101" s="12">
        <f t="shared" si="32"/>
        <v>0</v>
      </c>
      <c r="W101" s="12">
        <f t="shared" si="32"/>
        <v>478532.47830109013</v>
      </c>
      <c r="X101" s="12">
        <f t="shared" si="32"/>
        <v>403571.1326969616</v>
      </c>
      <c r="Y101" s="12">
        <f t="shared" si="32"/>
        <v>342266.794</v>
      </c>
      <c r="Z101" s="12">
        <f t="shared" si="32"/>
        <v>248501.27389745822</v>
      </c>
      <c r="AA101" s="12">
        <f t="shared" si="32"/>
        <v>384397.7337941345</v>
      </c>
      <c r="AB101" s="12">
        <f t="shared" si="32"/>
        <v>319567.37194450153</v>
      </c>
      <c r="AC101" s="12">
        <f t="shared" si="33"/>
        <v>305404.98959438025</v>
      </c>
    </row>
    <row r="102" spans="1:29" ht="15" customHeight="1">
      <c r="A102" s="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</row>
    <row r="103" spans="1:29" s="27" customFormat="1" ht="15" customHeight="1">
      <c r="A103" s="8" t="s">
        <v>21</v>
      </c>
      <c r="B103" s="9">
        <f aca="true" t="shared" si="35" ref="B103:AC103">B20/B$84*100</f>
        <v>942138.0045822045</v>
      </c>
      <c r="C103" s="9">
        <f t="shared" si="35"/>
        <v>1177721.7059200953</v>
      </c>
      <c r="D103" s="9">
        <f t="shared" si="35"/>
        <v>1103589.6046925804</v>
      </c>
      <c r="E103" s="9">
        <f t="shared" si="35"/>
        <v>1033284.9721272592</v>
      </c>
      <c r="F103" s="9">
        <f t="shared" si="35"/>
        <v>1365225.018010546</v>
      </c>
      <c r="G103" s="9">
        <f t="shared" si="35"/>
        <v>1124104.8804727895</v>
      </c>
      <c r="H103" s="9">
        <f t="shared" si="35"/>
        <v>1146874.8797833181</v>
      </c>
      <c r="I103" s="9">
        <f t="shared" si="35"/>
        <v>1127670.9295943778</v>
      </c>
      <c r="J103" s="9">
        <f t="shared" si="35"/>
        <v>1629400.5172287384</v>
      </c>
      <c r="K103" s="9">
        <f t="shared" si="35"/>
        <v>2070517.2515602014</v>
      </c>
      <c r="L103" s="9">
        <f t="shared" si="35"/>
        <v>1781835.9105257913</v>
      </c>
      <c r="M103" s="9">
        <f t="shared" si="35"/>
        <v>1868159.6911756692</v>
      </c>
      <c r="N103" s="9">
        <f t="shared" si="35"/>
        <v>2038888.7451694019</v>
      </c>
      <c r="O103" s="9">
        <f t="shared" si="35"/>
        <v>3876601.08827475</v>
      </c>
      <c r="P103" s="9">
        <f t="shared" si="35"/>
        <v>3930068.124092168</v>
      </c>
      <c r="Q103" s="9">
        <f t="shared" si="35"/>
        <v>3684221.2159227636</v>
      </c>
      <c r="R103" s="9">
        <f t="shared" si="35"/>
        <v>3741117.9831185867</v>
      </c>
      <c r="S103" s="9">
        <f t="shared" si="35"/>
        <v>4860159.023207555</v>
      </c>
      <c r="T103" s="9">
        <f t="shared" si="35"/>
        <v>5807917.801087532</v>
      </c>
      <c r="U103" s="9">
        <f t="shared" si="35"/>
        <v>6085929.445221899</v>
      </c>
      <c r="V103" s="9">
        <f t="shared" si="35"/>
        <v>6879295.252801551</v>
      </c>
      <c r="W103" s="9">
        <f t="shared" si="35"/>
        <v>7603618.357411117</v>
      </c>
      <c r="X103" s="9">
        <f t="shared" si="35"/>
        <v>7742243.995338047</v>
      </c>
      <c r="Y103" s="9">
        <f t="shared" si="35"/>
        <v>7594910.308000001</v>
      </c>
      <c r="Z103" s="9">
        <f t="shared" si="35"/>
        <v>7720168.133522309</v>
      </c>
      <c r="AA103" s="9">
        <f t="shared" si="35"/>
        <v>7818975.36910516</v>
      </c>
      <c r="AB103" s="9">
        <f t="shared" si="35"/>
        <v>8425124.29201614</v>
      </c>
      <c r="AC103" s="9">
        <f t="shared" si="35"/>
        <v>8868527.676549822</v>
      </c>
    </row>
    <row r="104" spans="1:29" ht="15" customHeight="1">
      <c r="A104" s="15" t="s">
        <v>32</v>
      </c>
      <c r="B104" s="12">
        <f aca="true" t="shared" si="36" ref="B104:AC104">B21/B$84*100</f>
        <v>509195.0906060296</v>
      </c>
      <c r="C104" s="12">
        <f t="shared" si="36"/>
        <v>576788.5347900239</v>
      </c>
      <c r="D104" s="12">
        <f t="shared" si="36"/>
        <v>546216.9439923591</v>
      </c>
      <c r="E104" s="12">
        <f t="shared" si="36"/>
        <v>520080.1158270923</v>
      </c>
      <c r="F104" s="12">
        <f t="shared" si="36"/>
        <v>557388.0373165763</v>
      </c>
      <c r="G104" s="12">
        <f t="shared" si="36"/>
        <v>563673.9560483828</v>
      </c>
      <c r="H104" s="12">
        <f t="shared" si="36"/>
        <v>566463.2007578415</v>
      </c>
      <c r="I104" s="12">
        <f t="shared" si="36"/>
        <v>526842.1463072442</v>
      </c>
      <c r="J104" s="12">
        <f t="shared" si="36"/>
        <v>595896.6874415476</v>
      </c>
      <c r="K104" s="12">
        <f t="shared" si="36"/>
        <v>813763.6265959381</v>
      </c>
      <c r="L104" s="12">
        <f t="shared" si="36"/>
        <v>843461.3722258273</v>
      </c>
      <c r="M104" s="12">
        <f t="shared" si="36"/>
        <v>598386.2549117183</v>
      </c>
      <c r="N104" s="12">
        <f t="shared" si="36"/>
        <v>692425.9478387961</v>
      </c>
      <c r="O104" s="12">
        <f t="shared" si="36"/>
        <v>775602.3586980735</v>
      </c>
      <c r="P104" s="12">
        <f t="shared" si="36"/>
        <v>802995.3051100327</v>
      </c>
      <c r="Q104" s="12">
        <f t="shared" si="36"/>
        <v>693591.6312474767</v>
      </c>
      <c r="R104" s="12">
        <f t="shared" si="36"/>
        <v>690567.9282433917</v>
      </c>
      <c r="S104" s="12">
        <f t="shared" si="36"/>
        <v>788013.9902546144</v>
      </c>
      <c r="T104" s="12">
        <f t="shared" si="36"/>
        <v>775284.2916604768</v>
      </c>
      <c r="U104" s="12">
        <f t="shared" si="36"/>
        <v>789431.3289051593</v>
      </c>
      <c r="V104" s="12">
        <f t="shared" si="36"/>
        <v>867775.6129569901</v>
      </c>
      <c r="W104" s="12">
        <f t="shared" si="36"/>
        <v>1049838.313636372</v>
      </c>
      <c r="X104" s="12">
        <f t="shared" si="36"/>
        <v>938073.1684972617</v>
      </c>
      <c r="Y104" s="12">
        <f t="shared" si="36"/>
        <v>1022485.253</v>
      </c>
      <c r="Z104" s="12">
        <f t="shared" si="36"/>
        <v>1139943.654084021</v>
      </c>
      <c r="AA104" s="12">
        <f t="shared" si="36"/>
        <v>1088286.5919597954</v>
      </c>
      <c r="AB104" s="12">
        <f t="shared" si="36"/>
        <v>1268224.7878476945</v>
      </c>
      <c r="AC104" s="12">
        <f t="shared" si="36"/>
        <v>1213939.2219438667</v>
      </c>
    </row>
    <row r="105" spans="1:29" ht="15" customHeight="1">
      <c r="A105" s="17" t="s">
        <v>24</v>
      </c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>
        <f aca="true" t="shared" si="37" ref="X105:AC118">X22/X$84*100</f>
        <v>740476.8982621428</v>
      </c>
      <c r="Y105" s="12">
        <f t="shared" si="37"/>
        <v>833379.573</v>
      </c>
      <c r="Z105" s="12">
        <f t="shared" si="37"/>
        <v>924485.4790432068</v>
      </c>
      <c r="AA105" s="12">
        <f t="shared" si="37"/>
        <v>900833.148801337</v>
      </c>
      <c r="AB105" s="12">
        <f t="shared" si="37"/>
        <v>1013033.2091738043</v>
      </c>
      <c r="AC105" s="12">
        <f t="shared" si="37"/>
        <v>936689.4639788048</v>
      </c>
    </row>
    <row r="106" spans="1:29" ht="15" customHeight="1">
      <c r="A106" s="17" t="s">
        <v>25</v>
      </c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>
        <f t="shared" si="37"/>
        <v>72237.63212343444</v>
      </c>
      <c r="Y106" s="12">
        <f t="shared" si="37"/>
        <v>76757.273</v>
      </c>
      <c r="Z106" s="12">
        <f t="shared" si="37"/>
        <v>103255.03529125877</v>
      </c>
      <c r="AA106" s="12">
        <f t="shared" si="37"/>
        <v>76588.16692417044</v>
      </c>
      <c r="AB106" s="12">
        <f t="shared" si="37"/>
        <v>81763.76050709536</v>
      </c>
      <c r="AC106" s="12">
        <f t="shared" si="37"/>
        <v>103391.43260912686</v>
      </c>
    </row>
    <row r="107" spans="1:29" ht="15" customHeight="1">
      <c r="A107" s="17" t="s">
        <v>26</v>
      </c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>
        <f t="shared" si="37"/>
        <v>125358.63811168452</v>
      </c>
      <c r="Y107" s="12">
        <f t="shared" si="37"/>
        <v>112348.40699999999</v>
      </c>
      <c r="Z107" s="12">
        <f t="shared" si="37"/>
        <v>112203.1397495555</v>
      </c>
      <c r="AA107" s="12">
        <f t="shared" si="37"/>
        <v>110865.27623428794</v>
      </c>
      <c r="AB107" s="12">
        <f t="shared" si="37"/>
        <v>173427.8181667951</v>
      </c>
      <c r="AC107" s="12">
        <f t="shared" si="37"/>
        <v>173858.32535593488</v>
      </c>
    </row>
    <row r="108" spans="1:29" ht="15" customHeight="1">
      <c r="A108" s="15" t="s">
        <v>17</v>
      </c>
      <c r="B108" s="12">
        <f aca="true" t="shared" si="38" ref="B108:W108">B25/B$84*100</f>
        <v>88960.87273483045</v>
      </c>
      <c r="C108" s="12">
        <f t="shared" si="38"/>
        <v>272297.8431683136</v>
      </c>
      <c r="D108" s="12">
        <f t="shared" si="38"/>
        <v>130976.37764415874</v>
      </c>
      <c r="E108" s="12">
        <f t="shared" si="38"/>
        <v>187406.267750061</v>
      </c>
      <c r="F108" s="12">
        <f t="shared" si="38"/>
        <v>315565.66865551553</v>
      </c>
      <c r="G108" s="12">
        <f t="shared" si="38"/>
        <v>183625.7095197266</v>
      </c>
      <c r="H108" s="12">
        <f t="shared" si="38"/>
        <v>144547.56367719476</v>
      </c>
      <c r="I108" s="12">
        <f t="shared" si="38"/>
        <v>212639.43312307398</v>
      </c>
      <c r="J108" s="12">
        <f t="shared" si="38"/>
        <v>270722.8823490268</v>
      </c>
      <c r="K108" s="12">
        <f t="shared" si="38"/>
        <v>420445.7710032641</v>
      </c>
      <c r="L108" s="12">
        <f t="shared" si="38"/>
        <v>327123.42529880226</v>
      </c>
      <c r="M108" s="12">
        <f t="shared" si="38"/>
        <v>289869.739015997</v>
      </c>
      <c r="N108" s="12">
        <f t="shared" si="38"/>
        <v>73044.5187662394</v>
      </c>
      <c r="O108" s="12">
        <f t="shared" si="38"/>
        <v>63646.808268304005</v>
      </c>
      <c r="P108" s="12">
        <f t="shared" si="38"/>
        <v>110982.21689638005</v>
      </c>
      <c r="Q108" s="12">
        <f t="shared" si="38"/>
        <v>72550.7954122333</v>
      </c>
      <c r="R108" s="12">
        <f t="shared" si="38"/>
        <v>71517.66522645233</v>
      </c>
      <c r="S108" s="12">
        <f t="shared" si="38"/>
        <v>281153.27900931134</v>
      </c>
      <c r="T108" s="12">
        <f t="shared" si="38"/>
        <v>799713.6348286637</v>
      </c>
      <c r="U108" s="12">
        <f t="shared" si="38"/>
        <v>599714.6749156469</v>
      </c>
      <c r="V108" s="12">
        <f t="shared" si="38"/>
        <v>634383.6400043603</v>
      </c>
      <c r="W108" s="12">
        <f t="shared" si="38"/>
        <v>778796.0374943046</v>
      </c>
      <c r="X108" s="12">
        <f t="shared" si="37"/>
        <v>416427.7262278495</v>
      </c>
      <c r="Y108" s="12">
        <f t="shared" si="37"/>
        <v>407699.063</v>
      </c>
      <c r="Z108" s="12">
        <f t="shared" si="37"/>
        <v>364282.74284734664</v>
      </c>
      <c r="AA108" s="12">
        <f t="shared" si="37"/>
        <v>751922.7151583367</v>
      </c>
      <c r="AB108" s="12">
        <f t="shared" si="37"/>
        <v>924400.4598807191</v>
      </c>
      <c r="AC108" s="12">
        <f t="shared" si="37"/>
        <v>938978.0086530425</v>
      </c>
    </row>
    <row r="109" spans="1:29" ht="15" customHeight="1">
      <c r="A109" s="18" t="s">
        <v>27</v>
      </c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>
        <f t="shared" si="37"/>
        <v>11772.83705733234</v>
      </c>
      <c r="Y109" s="12">
        <f t="shared" si="37"/>
        <v>16010.495</v>
      </c>
      <c r="Z109" s="12">
        <f t="shared" si="37"/>
        <v>25510.5010057125</v>
      </c>
      <c r="AA109" s="12">
        <f t="shared" si="37"/>
        <v>3550.4174894936355</v>
      </c>
      <c r="AB109" s="12">
        <f t="shared" si="37"/>
        <v>15301.437453025877</v>
      </c>
      <c r="AC109" s="12">
        <f t="shared" si="37"/>
        <v>7482.385412936591</v>
      </c>
    </row>
    <row r="110" spans="1:29" ht="15" customHeight="1">
      <c r="A110" s="18" t="s">
        <v>28</v>
      </c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>
        <f t="shared" si="37"/>
        <v>404654.88917051716</v>
      </c>
      <c r="Y110" s="12">
        <f t="shared" si="37"/>
        <v>391688.568</v>
      </c>
      <c r="Z110" s="12">
        <f t="shared" si="37"/>
        <v>338772.24184163415</v>
      </c>
      <c r="AA110" s="12">
        <f t="shared" si="37"/>
        <v>748372.2976688431</v>
      </c>
      <c r="AB110" s="12">
        <f t="shared" si="37"/>
        <v>909099.0224276931</v>
      </c>
      <c r="AC110" s="12">
        <f t="shared" si="37"/>
        <v>931495.623240106</v>
      </c>
    </row>
    <row r="111" spans="1:29" ht="15" customHeight="1">
      <c r="A111" s="15" t="s">
        <v>18</v>
      </c>
      <c r="B111" s="12">
        <f aca="true" t="shared" si="39" ref="B111:W111">B28/B$84*100</f>
        <v>158435.07810869804</v>
      </c>
      <c r="C111" s="12">
        <f t="shared" si="39"/>
        <v>211265.5679754157</v>
      </c>
      <c r="D111" s="12">
        <f t="shared" si="39"/>
        <v>235096.4002508717</v>
      </c>
      <c r="E111" s="12">
        <f t="shared" si="39"/>
        <v>325355.02341933665</v>
      </c>
      <c r="F111" s="12">
        <f t="shared" si="39"/>
        <v>389169.83034809394</v>
      </c>
      <c r="G111" s="12">
        <f t="shared" si="39"/>
        <v>348582.0748257531</v>
      </c>
      <c r="H111" s="12">
        <f t="shared" si="39"/>
        <v>316630.45667531335</v>
      </c>
      <c r="I111" s="12">
        <f t="shared" si="39"/>
        <v>293210.2608541352</v>
      </c>
      <c r="J111" s="12">
        <f t="shared" si="39"/>
        <v>415726.78522836097</v>
      </c>
      <c r="K111" s="12">
        <f t="shared" si="39"/>
        <v>438578.3139928183</v>
      </c>
      <c r="L111" s="12">
        <f t="shared" si="39"/>
        <v>506729.77058002143</v>
      </c>
      <c r="M111" s="12">
        <f t="shared" si="39"/>
        <v>617448.6445424028</v>
      </c>
      <c r="N111" s="12">
        <f t="shared" si="39"/>
        <v>899767.8972564237</v>
      </c>
      <c r="O111" s="12">
        <f t="shared" si="39"/>
        <v>2651494.9885206805</v>
      </c>
      <c r="P111" s="12">
        <f t="shared" si="39"/>
        <v>2847690.0754071674</v>
      </c>
      <c r="Q111" s="12">
        <f t="shared" si="39"/>
        <v>2520824.8886070624</v>
      </c>
      <c r="R111" s="12">
        <f t="shared" si="39"/>
        <v>2612191.661466643</v>
      </c>
      <c r="S111" s="12">
        <f t="shared" si="39"/>
        <v>3369232.092941022</v>
      </c>
      <c r="T111" s="12">
        <f t="shared" si="39"/>
        <v>3891425.1145530827</v>
      </c>
      <c r="U111" s="12">
        <f t="shared" si="39"/>
        <v>4351899.63322849</v>
      </c>
      <c r="V111" s="12">
        <f t="shared" si="39"/>
        <v>4418881.41094639</v>
      </c>
      <c r="W111" s="12">
        <f t="shared" si="39"/>
        <v>5287743.856185872</v>
      </c>
      <c r="X111" s="12">
        <f t="shared" si="37"/>
        <v>5846174.848359798</v>
      </c>
      <c r="Y111" s="12">
        <f t="shared" si="37"/>
        <v>5650549.816000001</v>
      </c>
      <c r="Z111" s="12">
        <f t="shared" si="37"/>
        <v>5782462.695062311</v>
      </c>
      <c r="AA111" s="12">
        <f t="shared" si="37"/>
        <v>5615435.119812505</v>
      </c>
      <c r="AB111" s="12">
        <f t="shared" si="37"/>
        <v>5907738.018627836</v>
      </c>
      <c r="AC111" s="12">
        <f t="shared" si="37"/>
        <v>6412052.644461106</v>
      </c>
    </row>
    <row r="112" spans="1:29" ht="15" customHeight="1">
      <c r="A112" s="17" t="s">
        <v>29</v>
      </c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>
        <f t="shared" si="37"/>
        <v>4745255.15460435</v>
      </c>
      <c r="Y112" s="12">
        <f t="shared" si="37"/>
        <v>4598104.355</v>
      </c>
      <c r="Z112" s="12">
        <f t="shared" si="37"/>
        <v>4725650.193059506</v>
      </c>
      <c r="AA112" s="12">
        <f t="shared" si="37"/>
        <v>4474769.583644095</v>
      </c>
      <c r="AB112" s="12">
        <f t="shared" si="37"/>
        <v>4739975.343912097</v>
      </c>
      <c r="AC112" s="12">
        <f t="shared" si="37"/>
        <v>5204695.0128467865</v>
      </c>
    </row>
    <row r="113" spans="1:29" ht="15" customHeight="1">
      <c r="A113" s="17" t="s">
        <v>30</v>
      </c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>
        <f t="shared" si="37"/>
        <v>1100919.6937554476</v>
      </c>
      <c r="Y113" s="12">
        <f t="shared" si="37"/>
        <v>1052445.461</v>
      </c>
      <c r="Z113" s="12">
        <f t="shared" si="37"/>
        <v>1056812.5020028069</v>
      </c>
      <c r="AA113" s="12">
        <f t="shared" si="37"/>
        <v>1140665.5361684102</v>
      </c>
      <c r="AB113" s="12">
        <f t="shared" si="37"/>
        <v>1167762.6747157397</v>
      </c>
      <c r="AC113" s="12">
        <f t="shared" si="37"/>
        <v>1207357.6316143177</v>
      </c>
    </row>
    <row r="114" spans="1:29" ht="15" customHeight="1">
      <c r="A114" s="15" t="s">
        <v>15</v>
      </c>
      <c r="B114" s="12">
        <f aca="true" t="shared" si="40" ref="B114:T115">B31/B$84*100</f>
        <v>33889.85627993541</v>
      </c>
      <c r="C114" s="12">
        <f t="shared" si="40"/>
        <v>18779.16159781473</v>
      </c>
      <c r="D114" s="12">
        <f t="shared" si="40"/>
        <v>7437.144471908067</v>
      </c>
      <c r="E114" s="12">
        <f t="shared" si="40"/>
        <v>443.5651307693751</v>
      </c>
      <c r="F114" s="12">
        <f t="shared" si="40"/>
        <v>4035.010754413558</v>
      </c>
      <c r="G114" s="12">
        <f t="shared" si="40"/>
        <v>24980.108454950874</v>
      </c>
      <c r="H114" s="12">
        <f t="shared" si="40"/>
        <v>981.5595817965335</v>
      </c>
      <c r="I114" s="12">
        <f t="shared" si="40"/>
        <v>705.449009054131</v>
      </c>
      <c r="J114" s="12">
        <f t="shared" si="40"/>
        <v>344533.18766590615</v>
      </c>
      <c r="K114" s="12">
        <f t="shared" si="40"/>
        <v>43288.709012080195</v>
      </c>
      <c r="L114" s="12">
        <f t="shared" si="40"/>
        <v>101762.29969046266</v>
      </c>
      <c r="M114" s="12">
        <f t="shared" si="40"/>
        <v>266352.2946852565</v>
      </c>
      <c r="N114" s="12">
        <f t="shared" si="40"/>
        <v>285904.3325465186</v>
      </c>
      <c r="O114" s="12">
        <f t="shared" si="40"/>
        <v>304456.29410433664</v>
      </c>
      <c r="P114" s="12">
        <f t="shared" si="40"/>
        <v>122120.84177520007</v>
      </c>
      <c r="Q114" s="12">
        <f t="shared" si="40"/>
        <v>336240.0680866672</v>
      </c>
      <c r="R114" s="12">
        <f t="shared" si="40"/>
        <v>187767.16054340915</v>
      </c>
      <c r="S114" s="12">
        <f t="shared" si="40"/>
        <v>126274.68193008956</v>
      </c>
      <c r="T114" s="12">
        <f t="shared" si="40"/>
        <v>95077.79121327431</v>
      </c>
      <c r="U114" s="12"/>
      <c r="V114" s="12">
        <f aca="true" t="shared" si="41" ref="V114:W116">V31/V$84*100</f>
        <v>73755.43704163254</v>
      </c>
      <c r="W114" s="12">
        <f t="shared" si="41"/>
        <v>24244.24051841308</v>
      </c>
      <c r="X114" s="12">
        <f t="shared" si="37"/>
        <v>0</v>
      </c>
      <c r="Y114" s="12">
        <f t="shared" si="37"/>
        <v>243123.38199999998</v>
      </c>
      <c r="Z114" s="12">
        <f t="shared" si="37"/>
        <v>5811.657401030387</v>
      </c>
      <c r="AA114" s="12">
        <f t="shared" si="37"/>
        <v>1656.6320208837667</v>
      </c>
      <c r="AB114" s="12">
        <f t="shared" si="37"/>
        <v>5669.246481557154</v>
      </c>
      <c r="AC114" s="12">
        <f t="shared" si="37"/>
        <v>53213.57724669704</v>
      </c>
    </row>
    <row r="115" spans="1:29" ht="15" customHeight="1">
      <c r="A115" s="15" t="s">
        <v>14</v>
      </c>
      <c r="B115" s="12">
        <f>B32/B$84*100</f>
        <v>151657.10685271097</v>
      </c>
      <c r="C115" s="12">
        <f>C32/C$84*100</f>
        <v>98590.59838852733</v>
      </c>
      <c r="D115" s="12">
        <f>D32/D$84*100</f>
        <v>183862.7383332828</v>
      </c>
      <c r="E115" s="12"/>
      <c r="F115" s="12">
        <f t="shared" si="40"/>
        <v>58020.67188242944</v>
      </c>
      <c r="G115" s="12">
        <f t="shared" si="40"/>
        <v>3243.0316239760787</v>
      </c>
      <c r="H115" s="12">
        <f t="shared" si="40"/>
        <v>118252.09909117184</v>
      </c>
      <c r="I115" s="12">
        <f t="shared" si="40"/>
        <v>67787.2365972924</v>
      </c>
      <c r="J115" s="12">
        <f t="shared" si="40"/>
        <v>2499.7004971129345</v>
      </c>
      <c r="K115" s="12">
        <f t="shared" si="40"/>
        <v>352299.5950248923</v>
      </c>
      <c r="L115" s="12">
        <f t="shared" si="40"/>
        <v>2759.042730677614</v>
      </c>
      <c r="M115" s="12">
        <f t="shared" si="40"/>
        <v>96102.75802029474</v>
      </c>
      <c r="N115" s="12">
        <f t="shared" si="40"/>
        <v>87746.04876142433</v>
      </c>
      <c r="O115" s="12">
        <f t="shared" si="40"/>
        <v>81400.6386833554</v>
      </c>
      <c r="P115" s="12">
        <f t="shared" si="40"/>
        <v>46279.68490338796</v>
      </c>
      <c r="Q115" s="12">
        <f t="shared" si="40"/>
        <v>61013.83256932503</v>
      </c>
      <c r="R115" s="12">
        <f t="shared" si="40"/>
        <v>179073.56763868986</v>
      </c>
      <c r="S115" s="12">
        <f t="shared" si="40"/>
        <v>295484.9790725172</v>
      </c>
      <c r="T115" s="12">
        <f t="shared" si="40"/>
        <v>217591.6002924484</v>
      </c>
      <c r="U115" s="12">
        <f>U32/U$84*100</f>
        <v>302109.15604896453</v>
      </c>
      <c r="V115" s="12">
        <f t="shared" si="41"/>
        <v>506768.8150389067</v>
      </c>
      <c r="W115" s="12">
        <f t="shared" si="41"/>
        <v>431481.7823895957</v>
      </c>
      <c r="X115" s="12">
        <f t="shared" si="37"/>
        <v>502181.7708268759</v>
      </c>
      <c r="Y115" s="12">
        <f t="shared" si="37"/>
        <v>271052.794</v>
      </c>
      <c r="Z115" s="12">
        <f t="shared" si="37"/>
        <v>402060.4018121933</v>
      </c>
      <c r="AA115" s="12">
        <f t="shared" si="37"/>
        <v>341012.24688460276</v>
      </c>
      <c r="AB115" s="12">
        <f t="shared" si="37"/>
        <v>319091.7791783326</v>
      </c>
      <c r="AC115" s="12">
        <f t="shared" si="37"/>
        <v>250344.22424511053</v>
      </c>
    </row>
    <row r="116" spans="1:29" ht="15" customHeight="1">
      <c r="A116" s="15" t="s">
        <v>11</v>
      </c>
      <c r="B116" s="12"/>
      <c r="C116" s="12"/>
      <c r="D116" s="12"/>
      <c r="E116" s="12"/>
      <c r="F116" s="12">
        <f>F33/F$84*100</f>
        <v>41045.79905351723</v>
      </c>
      <c r="G116" s="12"/>
      <c r="H116" s="12"/>
      <c r="I116" s="12">
        <f>I33/I$84*100</f>
        <v>26486.403703577827</v>
      </c>
      <c r="J116" s="12">
        <f>J33/J$84*100</f>
        <v>21.274046783939866</v>
      </c>
      <c r="K116" s="12">
        <f>K33/K$84*100</f>
        <v>2141.235931208277</v>
      </c>
      <c r="L116" s="12"/>
      <c r="M116" s="12"/>
      <c r="N116" s="12"/>
      <c r="O116" s="12"/>
      <c r="P116" s="12"/>
      <c r="Q116" s="12"/>
      <c r="R116" s="12"/>
      <c r="S116" s="12"/>
      <c r="T116" s="12">
        <f>T33/T$84*100</f>
        <v>28825.36853958689</v>
      </c>
      <c r="U116" s="12">
        <f>U33/U$84*100</f>
        <v>22093.216539651094</v>
      </c>
      <c r="V116" s="12">
        <f t="shared" si="41"/>
        <v>26524.855899646762</v>
      </c>
      <c r="W116" s="12">
        <f t="shared" si="41"/>
        <v>31514.12718655955</v>
      </c>
      <c r="X116" s="12">
        <f t="shared" si="37"/>
        <v>37691.37403359088</v>
      </c>
      <c r="Y116" s="12">
        <f t="shared" si="37"/>
        <v>0</v>
      </c>
      <c r="Z116" s="12">
        <f t="shared" si="37"/>
        <v>3537.803878132854</v>
      </c>
      <c r="AA116" s="12">
        <f t="shared" si="37"/>
        <v>0</v>
      </c>
      <c r="AB116" s="12">
        <f t="shared" si="37"/>
        <v>0</v>
      </c>
      <c r="AC116" s="12">
        <f t="shared" si="37"/>
        <v>0</v>
      </c>
    </row>
    <row r="117" spans="1:30" ht="15" customHeight="1">
      <c r="A117" s="15" t="s">
        <v>22</v>
      </c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>
        <f>V34/V$84*100</f>
        <v>351205.48091362586</v>
      </c>
      <c r="W117" s="12"/>
      <c r="X117" s="12">
        <f t="shared" si="37"/>
        <v>0</v>
      </c>
      <c r="Y117" s="12">
        <f t="shared" si="37"/>
        <v>0</v>
      </c>
      <c r="Z117" s="12">
        <f t="shared" si="37"/>
        <v>0</v>
      </c>
      <c r="AA117" s="12">
        <f t="shared" si="37"/>
        <v>0</v>
      </c>
      <c r="AB117" s="12">
        <f t="shared" si="37"/>
        <v>0</v>
      </c>
      <c r="AC117" s="12">
        <f t="shared" si="37"/>
        <v>0</v>
      </c>
      <c r="AD117" s="1" t="s">
        <v>4</v>
      </c>
    </row>
    <row r="118" spans="1:29" ht="15" customHeight="1">
      <c r="A118" s="15" t="s">
        <v>23</v>
      </c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>
        <f>U35/U$84*100</f>
        <v>20681.43558398648</v>
      </c>
      <c r="V118" s="12"/>
      <c r="W118" s="12"/>
      <c r="X118" s="12">
        <f t="shared" si="37"/>
        <v>1695.1073926693216</v>
      </c>
      <c r="Y118" s="12">
        <f t="shared" si="37"/>
        <v>0</v>
      </c>
      <c r="Z118" s="12">
        <f t="shared" si="37"/>
        <v>22069.178437272938</v>
      </c>
      <c r="AA118" s="12">
        <f t="shared" si="37"/>
        <v>20662.063269036447</v>
      </c>
      <c r="AB118" s="12">
        <f t="shared" si="37"/>
        <v>0</v>
      </c>
      <c r="AC118" s="12">
        <f t="shared" si="37"/>
        <v>0</v>
      </c>
    </row>
    <row r="119" spans="1:29" ht="15" customHeight="1">
      <c r="A119" s="19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</row>
    <row r="120" spans="1:27" ht="15" customHeight="1">
      <c r="A120" s="36" t="s">
        <v>42</v>
      </c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3"/>
      <c r="O120" s="23"/>
      <c r="P120" s="23"/>
      <c r="Q120" s="23"/>
      <c r="R120" s="23"/>
      <c r="S120" s="23"/>
      <c r="T120" s="23"/>
      <c r="U120" s="2"/>
      <c r="V120" s="2"/>
      <c r="W120" s="2"/>
      <c r="X120" s="2"/>
      <c r="Y120" s="2"/>
      <c r="Z120" s="2"/>
      <c r="AA120" s="2"/>
    </row>
    <row r="121" spans="1:29" ht="15" customHeight="1">
      <c r="A121" s="22" t="s">
        <v>43</v>
      </c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3"/>
      <c r="O121" s="23"/>
      <c r="P121" s="23"/>
      <c r="Q121" s="23"/>
      <c r="R121" s="23"/>
      <c r="S121" s="23"/>
      <c r="T121" s="23"/>
      <c r="U121" s="2"/>
      <c r="V121" s="2"/>
      <c r="W121" s="2"/>
      <c r="X121" s="2"/>
      <c r="Y121" s="2"/>
      <c r="Z121" s="2"/>
      <c r="AA121" s="2"/>
      <c r="AC121" s="1" t="s">
        <v>4</v>
      </c>
    </row>
    <row r="122" spans="1:23" s="2" customFormat="1" ht="15" customHeight="1">
      <c r="A122" s="25" t="s">
        <v>31</v>
      </c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3"/>
      <c r="Q122" s="23"/>
      <c r="R122" s="23"/>
      <c r="S122" s="23"/>
      <c r="T122" s="23"/>
      <c r="U122" s="23"/>
      <c r="V122" s="1"/>
      <c r="W122" s="1"/>
    </row>
    <row r="123" ht="15" customHeight="1">
      <c r="A123" s="25" t="s">
        <v>40</v>
      </c>
    </row>
    <row r="124" ht="15" customHeight="1"/>
    <row r="125" ht="15" customHeight="1"/>
    <row r="126" ht="15" customHeight="1"/>
    <row r="127" spans="1:29" ht="15" customHeight="1">
      <c r="A127" s="46" t="s">
        <v>36</v>
      </c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  <c r="AA127" s="46"/>
      <c r="AB127" s="46"/>
      <c r="AC127" s="46"/>
    </row>
    <row r="128" spans="1:29" ht="15" customHeight="1">
      <c r="A128" s="47" t="s">
        <v>3</v>
      </c>
      <c r="B128" s="47"/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  <c r="X128" s="47"/>
      <c r="Y128" s="47"/>
      <c r="Z128" s="47"/>
      <c r="AA128" s="47"/>
      <c r="AB128" s="47"/>
      <c r="AC128" s="47"/>
    </row>
    <row r="129" spans="1:13" ht="1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</row>
    <row r="130" spans="1:29" ht="15" customHeight="1">
      <c r="A130" s="5"/>
      <c r="B130" s="6"/>
      <c r="C130" s="6">
        <v>1981</v>
      </c>
      <c r="D130" s="6">
        <v>1982</v>
      </c>
      <c r="E130" s="6">
        <v>1983</v>
      </c>
      <c r="F130" s="6">
        <v>1984</v>
      </c>
      <c r="G130" s="6">
        <v>1985</v>
      </c>
      <c r="H130" s="6">
        <v>1986</v>
      </c>
      <c r="I130" s="6">
        <v>1987</v>
      </c>
      <c r="J130" s="6">
        <v>1988</v>
      </c>
      <c r="K130" s="6">
        <v>1989</v>
      </c>
      <c r="L130" s="6">
        <v>1990</v>
      </c>
      <c r="M130" s="6">
        <v>1991</v>
      </c>
      <c r="N130" s="6">
        <v>1992</v>
      </c>
      <c r="O130" s="6">
        <v>1993</v>
      </c>
      <c r="P130" s="6">
        <v>1994</v>
      </c>
      <c r="Q130" s="6">
        <v>1995</v>
      </c>
      <c r="R130" s="6">
        <v>1996</v>
      </c>
      <c r="S130" s="6">
        <v>1997</v>
      </c>
      <c r="T130" s="7">
        <v>1998</v>
      </c>
      <c r="U130" s="7">
        <v>1999</v>
      </c>
      <c r="V130" s="7">
        <v>2000</v>
      </c>
      <c r="W130" s="7">
        <v>2001</v>
      </c>
      <c r="X130" s="7">
        <v>2002</v>
      </c>
      <c r="Y130" s="7">
        <v>2003</v>
      </c>
      <c r="Z130" s="7">
        <v>2004</v>
      </c>
      <c r="AA130" s="7">
        <v>2005</v>
      </c>
      <c r="AB130" s="7">
        <v>2006</v>
      </c>
      <c r="AC130" s="7">
        <v>2007</v>
      </c>
    </row>
    <row r="131" spans="1:22" ht="1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</row>
    <row r="132" spans="1:29" s="27" customFormat="1" ht="15" customHeight="1">
      <c r="A132" s="8" t="s">
        <v>19</v>
      </c>
      <c r="B132" s="37"/>
      <c r="C132" s="26">
        <f>((C90/B90)-1)*100</f>
        <v>25.005222185295615</v>
      </c>
      <c r="D132" s="26">
        <f aca="true" t="shared" si="42" ref="D132:AC136">((D90/C90)-1)*100</f>
        <v>-6.294534681230079</v>
      </c>
      <c r="E132" s="26">
        <f t="shared" si="42"/>
        <v>-6.370541392051754</v>
      </c>
      <c r="F132" s="26">
        <f t="shared" si="42"/>
        <v>32.12473372180285</v>
      </c>
      <c r="G132" s="26">
        <f t="shared" si="42"/>
        <v>-17.66156746007521</v>
      </c>
      <c r="H132" s="26">
        <f t="shared" si="42"/>
        <v>2.0256116405216407</v>
      </c>
      <c r="I132" s="26">
        <f t="shared" si="42"/>
        <v>-1.6744590475788135</v>
      </c>
      <c r="J132" s="26">
        <f t="shared" si="42"/>
        <v>44.492553143569324</v>
      </c>
      <c r="K132" s="26">
        <f t="shared" si="42"/>
        <v>27.07233302476841</v>
      </c>
      <c r="L132" s="26">
        <f t="shared" si="42"/>
        <v>-13.942506195505599</v>
      </c>
      <c r="M132" s="26">
        <f t="shared" si="42"/>
        <v>4.844701245209326</v>
      </c>
      <c r="N132" s="26">
        <f t="shared" si="42"/>
        <v>9.138855708967863</v>
      </c>
      <c r="O132" s="26">
        <f t="shared" si="42"/>
        <v>90.1331624795946</v>
      </c>
      <c r="P132" s="26">
        <f t="shared" si="42"/>
        <v>1.379173137071943</v>
      </c>
      <c r="Q132" s="26">
        <f t="shared" si="42"/>
        <v>-6.255518843982633</v>
      </c>
      <c r="R132" s="26">
        <f t="shared" si="42"/>
        <v>1.5443155536023268</v>
      </c>
      <c r="S132" s="26">
        <f t="shared" si="42"/>
        <v>29.911951402669846</v>
      </c>
      <c r="T132" s="26">
        <f t="shared" si="42"/>
        <v>19.500571346624106</v>
      </c>
      <c r="U132" s="26">
        <f t="shared" si="42"/>
        <v>4.786769607557284</v>
      </c>
      <c r="V132" s="26">
        <f t="shared" si="42"/>
        <v>13.03606646643809</v>
      </c>
      <c r="W132" s="26">
        <f t="shared" si="42"/>
        <v>10.52903063456374</v>
      </c>
      <c r="X132" s="26">
        <f t="shared" si="42"/>
        <v>1.8231535488865136</v>
      </c>
      <c r="Y132" s="26">
        <f t="shared" si="42"/>
        <v>-1.9029842953381726</v>
      </c>
      <c r="Z132" s="26">
        <f t="shared" si="42"/>
        <v>1.649233768967262</v>
      </c>
      <c r="AA132" s="26">
        <f t="shared" si="42"/>
        <v>1.2798585972993548</v>
      </c>
      <c r="AB132" s="26">
        <f t="shared" si="42"/>
        <v>7.752280756709307</v>
      </c>
      <c r="AC132" s="26">
        <f t="shared" si="42"/>
        <v>5.262870542501852</v>
      </c>
    </row>
    <row r="133" spans="1:29" ht="15" customHeight="1">
      <c r="A133" s="15" t="s">
        <v>5</v>
      </c>
      <c r="B133" s="38"/>
      <c r="C133" s="28">
        <f>((C91/B91)-1)*100</f>
        <v>-73.85863139806787</v>
      </c>
      <c r="D133" s="28">
        <f t="shared" si="42"/>
        <v>-19.306204194885712</v>
      </c>
      <c r="E133" s="28">
        <f t="shared" si="42"/>
        <v>29.86534072545841</v>
      </c>
      <c r="F133" s="28">
        <f t="shared" si="42"/>
        <v>-52.87802522296072</v>
      </c>
      <c r="G133" s="28">
        <f t="shared" si="42"/>
        <v>-45.95144860290319</v>
      </c>
      <c r="H133" s="28">
        <f t="shared" si="42"/>
        <v>91.45491116354272</v>
      </c>
      <c r="I133" s="28">
        <f t="shared" si="42"/>
        <v>-52.294599703302765</v>
      </c>
      <c r="J133" s="28">
        <f t="shared" si="42"/>
        <v>88.0381428656049</v>
      </c>
      <c r="K133" s="28">
        <f t="shared" si="42"/>
        <v>10.223618081157326</v>
      </c>
      <c r="L133" s="28">
        <f t="shared" si="42"/>
        <v>13.220271756748737</v>
      </c>
      <c r="M133" s="28">
        <f t="shared" si="42"/>
        <v>127.80223836708267</v>
      </c>
      <c r="N133" s="28">
        <f t="shared" si="42"/>
        <v>74.73995046086337</v>
      </c>
      <c r="O133" s="28">
        <f t="shared" si="42"/>
        <v>-9.411685024706863</v>
      </c>
      <c r="P133" s="28">
        <f t="shared" si="42"/>
        <v>7.339192210529122</v>
      </c>
      <c r="Q133" s="28">
        <f t="shared" si="42"/>
        <v>-30.831482744432492</v>
      </c>
      <c r="R133" s="28">
        <f t="shared" si="42"/>
        <v>-4.142282230659255</v>
      </c>
      <c r="S133" s="28">
        <f t="shared" si="42"/>
        <v>33.35741766594218</v>
      </c>
      <c r="T133" s="28">
        <f t="shared" si="42"/>
        <v>23.916166658633497</v>
      </c>
      <c r="U133" s="28">
        <f t="shared" si="42"/>
        <v>-9.648341533928429</v>
      </c>
      <c r="V133" s="28">
        <f t="shared" si="42"/>
        <v>-7.714382887562865</v>
      </c>
      <c r="W133" s="28">
        <f t="shared" si="42"/>
        <v>12.11818152945423</v>
      </c>
      <c r="X133" s="28">
        <f t="shared" si="42"/>
        <v>39.15806735732674</v>
      </c>
      <c r="Y133" s="28">
        <f t="shared" si="42"/>
        <v>-6.6466119308689064</v>
      </c>
      <c r="Z133" s="28">
        <f t="shared" si="42"/>
        <v>27.814775736882602</v>
      </c>
      <c r="AA133" s="28">
        <f t="shared" si="42"/>
        <v>0.8473232464776492</v>
      </c>
      <c r="AB133" s="28">
        <f t="shared" si="42"/>
        <v>5.773162650904395</v>
      </c>
      <c r="AC133" s="28">
        <f t="shared" si="42"/>
        <v>22.64259643883655</v>
      </c>
    </row>
    <row r="134" spans="1:29" ht="15" customHeight="1">
      <c r="A134" s="15" t="s">
        <v>6</v>
      </c>
      <c r="B134" s="38"/>
      <c r="C134" s="28">
        <f>((C92/B92)-1)*100</f>
        <v>-6.703717187772373</v>
      </c>
      <c r="D134" s="28">
        <f t="shared" si="42"/>
        <v>-47.729141068567216</v>
      </c>
      <c r="E134" s="28">
        <f t="shared" si="42"/>
        <v>15.023587499691725</v>
      </c>
      <c r="F134" s="28">
        <f t="shared" si="42"/>
        <v>45.339226938057564</v>
      </c>
      <c r="G134" s="28">
        <f t="shared" si="42"/>
        <v>-32.4735017251156</v>
      </c>
      <c r="H134" s="28">
        <f t="shared" si="42"/>
        <v>104.51156920695621</v>
      </c>
      <c r="I134" s="28">
        <f t="shared" si="42"/>
        <v>-54.37814556406558</v>
      </c>
      <c r="J134" s="28">
        <f t="shared" si="42"/>
        <v>34.08641717175542</v>
      </c>
      <c r="K134" s="28">
        <f t="shared" si="42"/>
        <v>10.479981619268353</v>
      </c>
      <c r="L134" s="28">
        <f t="shared" si="42"/>
        <v>30.981558864397908</v>
      </c>
      <c r="M134" s="28">
        <f t="shared" si="42"/>
        <v>35.92890330766201</v>
      </c>
      <c r="N134" s="28">
        <f t="shared" si="42"/>
        <v>120.24841792437843</v>
      </c>
      <c r="O134" s="28">
        <f t="shared" si="42"/>
        <v>-35.66904058407544</v>
      </c>
      <c r="P134" s="28">
        <f t="shared" si="42"/>
        <v>9.582025920000593</v>
      </c>
      <c r="Q134" s="28">
        <f t="shared" si="42"/>
        <v>-25.166281053392115</v>
      </c>
      <c r="R134" s="28">
        <f t="shared" si="42"/>
        <v>-5.829941313558706</v>
      </c>
      <c r="S134" s="28">
        <f t="shared" si="42"/>
        <v>42.61667912777716</v>
      </c>
      <c r="T134" s="28">
        <f t="shared" si="42"/>
        <v>29.753438330129043</v>
      </c>
      <c r="U134" s="28">
        <f t="shared" si="42"/>
        <v>-15.36427018157751</v>
      </c>
      <c r="V134" s="28">
        <f t="shared" si="42"/>
        <v>9.266874938865666</v>
      </c>
      <c r="W134" s="28">
        <f t="shared" si="42"/>
        <v>11.70929937128944</v>
      </c>
      <c r="X134" s="28">
        <f t="shared" si="42"/>
        <v>5.244850366252085</v>
      </c>
      <c r="Y134" s="28">
        <f t="shared" si="42"/>
        <v>1.507665308079198</v>
      </c>
      <c r="Z134" s="28">
        <f t="shared" si="42"/>
        <v>46.34156131546063</v>
      </c>
      <c r="AA134" s="28">
        <f t="shared" si="42"/>
        <v>-10.260178601657088</v>
      </c>
      <c r="AB134" s="28">
        <f t="shared" si="42"/>
        <v>7.52017603856201</v>
      </c>
      <c r="AC134" s="28">
        <f t="shared" si="42"/>
        <v>35.914422513569576</v>
      </c>
    </row>
    <row r="135" spans="1:29" ht="15" customHeight="1">
      <c r="A135" s="15" t="s">
        <v>7</v>
      </c>
      <c r="B135" s="38"/>
      <c r="C135" s="28">
        <f>((C93/B93)-1)*100</f>
        <v>11.755975133363549</v>
      </c>
      <c r="D135" s="28">
        <f t="shared" si="42"/>
        <v>-16.576642553628474</v>
      </c>
      <c r="E135" s="28">
        <f t="shared" si="42"/>
        <v>222.8918553709295</v>
      </c>
      <c r="F135" s="28">
        <f t="shared" si="42"/>
        <v>-22.181245213389854</v>
      </c>
      <c r="G135" s="28">
        <f t="shared" si="42"/>
        <v>-50.123927600910136</v>
      </c>
      <c r="H135" s="28">
        <f t="shared" si="42"/>
        <v>182.26960222219174</v>
      </c>
      <c r="I135" s="28">
        <f t="shared" si="42"/>
        <v>1.2106802397514604</v>
      </c>
      <c r="J135" s="28">
        <f t="shared" si="42"/>
        <v>-17.253320883717926</v>
      </c>
      <c r="K135" s="28">
        <f t="shared" si="42"/>
        <v>-79.11646122605227</v>
      </c>
      <c r="L135" s="28">
        <f t="shared" si="42"/>
        <v>409.98140084569997</v>
      </c>
      <c r="M135" s="28">
        <f t="shared" si="42"/>
        <v>83.06986114051098</v>
      </c>
      <c r="N135" s="28">
        <f t="shared" si="42"/>
        <v>-57.687690308954195</v>
      </c>
      <c r="O135" s="28">
        <f t="shared" si="42"/>
        <v>-64.10999741705699</v>
      </c>
      <c r="P135" s="28">
        <f t="shared" si="42"/>
        <v>75.67418636529828</v>
      </c>
      <c r="Q135" s="28">
        <f t="shared" si="42"/>
        <v>11.658495047207996</v>
      </c>
      <c r="R135" s="28">
        <f t="shared" si="42"/>
        <v>28.530062000952007</v>
      </c>
      <c r="S135" s="28">
        <f t="shared" si="42"/>
        <v>29.986611929494188</v>
      </c>
      <c r="T135" s="28">
        <f t="shared" si="42"/>
        <v>42.43203350734508</v>
      </c>
      <c r="U135" s="28">
        <f t="shared" si="42"/>
        <v>-30.081855398197334</v>
      </c>
      <c r="V135" s="28">
        <f t="shared" si="42"/>
        <v>68.41890147855385</v>
      </c>
      <c r="W135" s="28">
        <f t="shared" si="42"/>
        <v>7.926179761673957</v>
      </c>
      <c r="X135" s="28">
        <f t="shared" si="42"/>
        <v>-33.109955776272734</v>
      </c>
      <c r="Y135" s="28">
        <f t="shared" si="42"/>
        <v>-33.29958136709816</v>
      </c>
      <c r="Z135" s="28">
        <f t="shared" si="42"/>
        <v>4.545465418207328</v>
      </c>
      <c r="AA135" s="28">
        <f t="shared" si="42"/>
        <v>-71.95459893659648</v>
      </c>
      <c r="AB135" s="28">
        <f t="shared" si="42"/>
        <v>-46.2762247310304</v>
      </c>
      <c r="AC135" s="28">
        <f t="shared" si="42"/>
        <v>-51.46025661987083</v>
      </c>
    </row>
    <row r="136" spans="1:29" ht="15" customHeight="1">
      <c r="A136" s="15" t="s">
        <v>8</v>
      </c>
      <c r="B136" s="38"/>
      <c r="C136" s="28">
        <f>((C94/B94)-1)*100</f>
        <v>-13.040455309815012</v>
      </c>
      <c r="D136" s="28">
        <f t="shared" si="42"/>
        <v>52.76920317740499</v>
      </c>
      <c r="E136" s="28">
        <f t="shared" si="42"/>
        <v>-88.06084281648769</v>
      </c>
      <c r="F136" s="28">
        <f t="shared" si="42"/>
        <v>42.81447110951433</v>
      </c>
      <c r="G136" s="28">
        <f t="shared" si="42"/>
        <v>47.36217726358702</v>
      </c>
      <c r="H136" s="28">
        <f t="shared" si="42"/>
        <v>22.020274008446417</v>
      </c>
      <c r="I136" s="28">
        <f t="shared" si="42"/>
        <v>-74.30544953950687</v>
      </c>
      <c r="J136" s="28">
        <f t="shared" si="42"/>
        <v>53.8262677698075</v>
      </c>
      <c r="K136" s="28">
        <f t="shared" si="42"/>
        <v>63.31495624718136</v>
      </c>
      <c r="L136" s="28">
        <f t="shared" si="42"/>
        <v>20.64557520082422</v>
      </c>
      <c r="M136" s="28">
        <f t="shared" si="42"/>
        <v>-21.071610413020547</v>
      </c>
      <c r="N136" s="28">
        <f t="shared" si="42"/>
        <v>-31.718386128563036</v>
      </c>
      <c r="O136" s="28">
        <f t="shared" si="42"/>
        <v>211.12048955802655</v>
      </c>
      <c r="P136" s="28">
        <f t="shared" si="42"/>
        <v>8.205825748243045</v>
      </c>
      <c r="Q136" s="28">
        <f t="shared" si="42"/>
        <v>14.446301073878498</v>
      </c>
      <c r="R136" s="28">
        <f t="shared" si="42"/>
        <v>-38.42173980398533</v>
      </c>
      <c r="S136" s="28">
        <f t="shared" si="42"/>
        <v>-1.508544557959024</v>
      </c>
      <c r="T136" s="28">
        <f t="shared" si="42"/>
        <v>-76.89785626818406</v>
      </c>
      <c r="U136" s="28">
        <f t="shared" si="42"/>
        <v>-1.0549622289852012</v>
      </c>
      <c r="V136" s="28">
        <f t="shared" si="42"/>
        <v>-20.359815873363107</v>
      </c>
      <c r="W136" s="28">
        <f t="shared" si="42"/>
        <v>140.47657326008473</v>
      </c>
      <c r="X136" s="28">
        <f t="shared" si="42"/>
        <v>-31.848393690841547</v>
      </c>
      <c r="Y136" s="28">
        <f t="shared" si="42"/>
        <v>18.196045889173497</v>
      </c>
      <c r="Z136" s="28">
        <f t="shared" si="42"/>
        <v>-51.31102258637665</v>
      </c>
      <c r="AA136" s="28">
        <f t="shared" si="42"/>
        <v>117.02981532816162</v>
      </c>
      <c r="AB136" s="28">
        <f t="shared" si="42"/>
        <v>-51.8267784284298</v>
      </c>
      <c r="AC136" s="28">
        <f t="shared" si="42"/>
        <v>38.62093238326496</v>
      </c>
    </row>
    <row r="137" spans="1:29" ht="15" customHeight="1">
      <c r="A137" s="15" t="s">
        <v>9</v>
      </c>
      <c r="B137" s="3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</row>
    <row r="138" spans="1:29" ht="15" customHeight="1">
      <c r="A138" s="15" t="s">
        <v>16</v>
      </c>
      <c r="B138" s="38"/>
      <c r="C138" s="28">
        <f aca="true" t="shared" si="43" ref="C138:AC138">((C96/B96)-1)*100</f>
        <v>65.6686102476854</v>
      </c>
      <c r="D138" s="28">
        <f t="shared" si="43"/>
        <v>-20.403323243444007</v>
      </c>
      <c r="E138" s="28">
        <f t="shared" si="43"/>
        <v>23.034513520287714</v>
      </c>
      <c r="F138" s="28">
        <f t="shared" si="43"/>
        <v>42.8630405972267</v>
      </c>
      <c r="G138" s="28">
        <f t="shared" si="43"/>
        <v>-15.712880847014276</v>
      </c>
      <c r="H138" s="28">
        <f t="shared" si="43"/>
        <v>-3.6225173821496703</v>
      </c>
      <c r="I138" s="28">
        <f t="shared" si="43"/>
        <v>2.442753272279763</v>
      </c>
      <c r="J138" s="28">
        <f t="shared" si="43"/>
        <v>15.757697583763331</v>
      </c>
      <c r="K138" s="28">
        <f t="shared" si="43"/>
        <v>0.12259007536055133</v>
      </c>
      <c r="L138" s="28">
        <f t="shared" si="43"/>
        <v>19.322558784770607</v>
      </c>
      <c r="M138" s="28">
        <f t="shared" si="43"/>
        <v>-14.06833935818861</v>
      </c>
      <c r="N138" s="28">
        <f t="shared" si="43"/>
        <v>11.086594162672213</v>
      </c>
      <c r="O138" s="28">
        <f t="shared" si="43"/>
        <v>7.67950255642309</v>
      </c>
      <c r="P138" s="28">
        <f t="shared" si="43"/>
        <v>-2.054385192828745</v>
      </c>
      <c r="Q138" s="28">
        <f t="shared" si="43"/>
        <v>-12.022711851754542</v>
      </c>
      <c r="R138" s="28">
        <f t="shared" si="43"/>
        <v>9.34118708359868</v>
      </c>
      <c r="S138" s="28">
        <f t="shared" si="43"/>
        <v>13.113478819179015</v>
      </c>
      <c r="T138" s="28">
        <f t="shared" si="43"/>
        <v>38.62853314041232</v>
      </c>
      <c r="U138" s="28">
        <f t="shared" si="43"/>
        <v>5.325044497758302</v>
      </c>
      <c r="V138" s="28">
        <f t="shared" si="43"/>
        <v>12.810139900567341</v>
      </c>
      <c r="W138" s="28">
        <f t="shared" si="43"/>
        <v>-2.2100919907883765</v>
      </c>
      <c r="X138" s="28">
        <f t="shared" si="43"/>
        <v>5.717612009337425</v>
      </c>
      <c r="Y138" s="28">
        <f t="shared" si="43"/>
        <v>-10.833895696843143</v>
      </c>
      <c r="Z138" s="28">
        <f t="shared" si="43"/>
        <v>8.553123765179539</v>
      </c>
      <c r="AA138" s="28">
        <f t="shared" si="43"/>
        <v>5.390285029336517</v>
      </c>
      <c r="AB138" s="28">
        <f t="shared" si="43"/>
        <v>5.1192600770759045</v>
      </c>
      <c r="AC138" s="28">
        <f t="shared" si="43"/>
        <v>3.8647139380576734</v>
      </c>
    </row>
    <row r="139" spans="1:29" ht="15" customHeight="1">
      <c r="A139" s="15" t="s">
        <v>10</v>
      </c>
      <c r="B139" s="38"/>
      <c r="C139" s="28"/>
      <c r="D139" s="28"/>
      <c r="E139" s="28"/>
      <c r="F139" s="28">
        <f>((F97/E97)-1)*100</f>
        <v>422.8029745973293</v>
      </c>
      <c r="G139" s="28"/>
      <c r="H139" s="28"/>
      <c r="I139" s="28">
        <f>((I97/H97)-1)*100</f>
        <v>-39.811167481012845</v>
      </c>
      <c r="J139" s="39" t="s">
        <v>45</v>
      </c>
      <c r="K139" s="28">
        <f>K97/J97-1</f>
        <v>1.4267275546281546</v>
      </c>
      <c r="L139" s="28">
        <f>((L97/K97)-1)*100</f>
        <v>-69.94425135776795</v>
      </c>
      <c r="M139" s="28">
        <f>((M97/L97)-1)*100</f>
        <v>-73.32329470113208</v>
      </c>
      <c r="N139" s="28">
        <f>((N97/M97)-1)*100</f>
        <v>-73.91012323956446</v>
      </c>
      <c r="O139" s="39" t="s">
        <v>45</v>
      </c>
      <c r="P139" s="28">
        <f>((P97/O97)-1)*100</f>
        <v>-37.70117090058939</v>
      </c>
      <c r="Q139" s="28">
        <f>((Q97/P97)-1)*100</f>
        <v>16.419095396375294</v>
      </c>
      <c r="R139" s="28">
        <f>((R97/Q97)-1)*100</f>
        <v>-39.417477205372855</v>
      </c>
      <c r="S139" s="28">
        <f>((S97/R97)-1)*100</f>
        <v>167.69311816286327</v>
      </c>
      <c r="T139" s="28">
        <f>T97/S97-1</f>
        <v>-0.2786297022307337</v>
      </c>
      <c r="U139" s="28">
        <f>U97/T97-1</f>
        <v>-0.4785705047993425</v>
      </c>
      <c r="V139" s="28">
        <f>V97/U97-1</f>
        <v>5.6838975866364585</v>
      </c>
      <c r="W139" s="28">
        <f>W97/V97-1</f>
        <v>-0.703519097482318</v>
      </c>
      <c r="X139" s="28">
        <f aca="true" t="shared" si="44" ref="X139:AA141">((X97/W97)-1)*100</f>
        <v>-56.28811887859965</v>
      </c>
      <c r="Y139" s="28">
        <f t="shared" si="44"/>
        <v>323.80998942794594</v>
      </c>
      <c r="Z139" s="28">
        <f t="shared" si="44"/>
        <v>-52.36543215356488</v>
      </c>
      <c r="AA139" s="28">
        <f t="shared" si="44"/>
        <v>-100</v>
      </c>
      <c r="AB139" s="28"/>
      <c r="AC139" s="28">
        <f>((AC97/AB97)-1)*100</f>
        <v>-60.80081960890008</v>
      </c>
    </row>
    <row r="140" spans="1:29" ht="15" customHeight="1">
      <c r="A140" s="15" t="s">
        <v>11</v>
      </c>
      <c r="B140" s="38"/>
      <c r="C140" s="28"/>
      <c r="D140" s="28"/>
      <c r="E140" s="28"/>
      <c r="F140" s="28"/>
      <c r="G140" s="28"/>
      <c r="H140" s="28"/>
      <c r="I140" s="28"/>
      <c r="J140" s="28"/>
      <c r="K140" s="28"/>
      <c r="L140" s="28">
        <f>((L98/K98)-1)*100</f>
        <v>102.63079989137518</v>
      </c>
      <c r="M140" s="39" t="s">
        <v>45</v>
      </c>
      <c r="N140" s="28">
        <f>((N98/M98)-1)*100</f>
        <v>8.450332546197847</v>
      </c>
      <c r="O140" s="28">
        <f>((O98/N98)-1)*100</f>
        <v>386.3564825625019</v>
      </c>
      <c r="P140" s="28">
        <f>((P98/O98)-1)*100</f>
        <v>4.989164070864338</v>
      </c>
      <c r="Q140" s="28"/>
      <c r="R140" s="28"/>
      <c r="S140" s="28"/>
      <c r="T140" s="28"/>
      <c r="U140" s="28">
        <f>U98/T98-1</f>
        <v>-0.23354955516666842</v>
      </c>
      <c r="V140" s="28">
        <f>V98/U98-1</f>
        <v>0.2005882372103729</v>
      </c>
      <c r="W140" s="28">
        <f>W98/V98-1</f>
        <v>0.18809796010915303</v>
      </c>
      <c r="X140" s="28">
        <f t="shared" si="44"/>
        <v>19.601516521345587</v>
      </c>
      <c r="Y140" s="28">
        <f t="shared" si="44"/>
        <v>-63.248479645091095</v>
      </c>
      <c r="Z140" s="28">
        <f t="shared" si="44"/>
        <v>-50.55207792133388</v>
      </c>
      <c r="AA140" s="28">
        <f t="shared" si="44"/>
        <v>-100</v>
      </c>
      <c r="AB140" s="28"/>
      <c r="AC140" s="28"/>
    </row>
    <row r="141" spans="1:29" ht="15" customHeight="1">
      <c r="A141" s="15" t="s">
        <v>12</v>
      </c>
      <c r="B141" s="3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>
        <f aca="true" t="shared" si="45" ref="R141:W141">((R99/Q99)-1)*100</f>
        <v>1.2315851303552616</v>
      </c>
      <c r="S141" s="28">
        <f t="shared" si="45"/>
        <v>30.869824740153472</v>
      </c>
      <c r="T141" s="28">
        <f t="shared" si="45"/>
        <v>12.2138873035734</v>
      </c>
      <c r="U141" s="28">
        <f t="shared" si="45"/>
        <v>6.257136534962182</v>
      </c>
      <c r="V141" s="28">
        <f t="shared" si="45"/>
        <v>10.582826915013865</v>
      </c>
      <c r="W141" s="28">
        <f t="shared" si="45"/>
        <v>16.304988688748434</v>
      </c>
      <c r="X141" s="28">
        <f t="shared" si="44"/>
        <v>5.030002875806616</v>
      </c>
      <c r="Y141" s="28">
        <f t="shared" si="44"/>
        <v>0.08899439272196386</v>
      </c>
      <c r="Z141" s="28">
        <f t="shared" si="44"/>
        <v>-0.47452140713878377</v>
      </c>
      <c r="AA141" s="28">
        <f t="shared" si="44"/>
        <v>1.7595004119983715</v>
      </c>
      <c r="AB141" s="28">
        <f aca="true" t="shared" si="46" ref="AB141:AC143">((AB99/AA99)-1)*100</f>
        <v>7.386474934234855</v>
      </c>
      <c r="AC141" s="28">
        <f t="shared" si="46"/>
        <v>8.777348667107532</v>
      </c>
    </row>
    <row r="142" spans="1:29" ht="15" customHeight="1">
      <c r="A142" s="15" t="s">
        <v>13</v>
      </c>
      <c r="B142" s="38"/>
      <c r="C142" s="28"/>
      <c r="D142" s="28"/>
      <c r="E142" s="28"/>
      <c r="F142" s="28"/>
      <c r="G142" s="28">
        <f>((G100/F100)-1)*100</f>
        <v>-25.962617669947463</v>
      </c>
      <c r="H142" s="28"/>
      <c r="I142" s="28"/>
      <c r="J142" s="28">
        <f>J100/I100-1</f>
        <v>5.551553130690265</v>
      </c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>
        <f>V100/U100-1</f>
        <v>-0.9973421481443352</v>
      </c>
      <c r="W142" s="28">
        <f>W100/V100-1</f>
        <v>73.97487340355279</v>
      </c>
      <c r="X142" s="28">
        <f>((X100/W100)-1)*100</f>
        <v>-97.01748515274328</v>
      </c>
      <c r="Y142" s="28">
        <f>((Y100/X100)-1)*100</f>
        <v>-100</v>
      </c>
      <c r="Z142" s="28"/>
      <c r="AA142" s="28"/>
      <c r="AB142" s="28">
        <f t="shared" si="46"/>
        <v>-29.16173131002966</v>
      </c>
      <c r="AC142" s="28">
        <f t="shared" si="46"/>
        <v>-0.5268121234450196</v>
      </c>
    </row>
    <row r="143" spans="1:29" ht="15" customHeight="1">
      <c r="A143" s="15" t="s">
        <v>14</v>
      </c>
      <c r="B143" s="38"/>
      <c r="C143" s="28">
        <f>((C101/B101)-1)*100</f>
        <v>141.3745856364041</v>
      </c>
      <c r="D143" s="28">
        <f>((D101/C101)-1)*100</f>
        <v>28.50923152036584</v>
      </c>
      <c r="E143" s="28">
        <f>((E101/D101)-1)*100</f>
        <v>-62.64697931711042</v>
      </c>
      <c r="F143" s="28">
        <f>((F101/E101)-1)*100</f>
        <v>-99.07057248960474</v>
      </c>
      <c r="G143" s="39" t="s">
        <v>45</v>
      </c>
      <c r="H143" s="28"/>
      <c r="I143" s="28"/>
      <c r="J143" s="28">
        <f>J101/I101-1</f>
        <v>-0.2329399899277924</v>
      </c>
      <c r="K143" s="28"/>
      <c r="L143" s="28"/>
      <c r="M143" s="28"/>
      <c r="N143" s="28"/>
      <c r="O143" s="28">
        <f aca="true" t="shared" si="47" ref="O143:U143">((O101/N101)-1)*100</f>
        <v>-90.10323819302224</v>
      </c>
      <c r="P143" s="28">
        <f t="shared" si="47"/>
        <v>117.43620057314578</v>
      </c>
      <c r="Q143" s="28">
        <f t="shared" si="47"/>
        <v>86.26452619422975</v>
      </c>
      <c r="R143" s="28">
        <f t="shared" si="47"/>
        <v>39.43088629350571</v>
      </c>
      <c r="S143" s="28">
        <f t="shared" si="47"/>
        <v>225.30836069829232</v>
      </c>
      <c r="T143" s="28">
        <f t="shared" si="47"/>
        <v>50.49172003323905</v>
      </c>
      <c r="U143" s="28">
        <f t="shared" si="47"/>
        <v>-29.500987746749573</v>
      </c>
      <c r="V143" s="28"/>
      <c r="W143" s="28"/>
      <c r="X143" s="28"/>
      <c r="Y143" s="28"/>
      <c r="Z143" s="28"/>
      <c r="AA143" s="28"/>
      <c r="AB143" s="28">
        <f t="shared" si="46"/>
        <v>-16.865438099682738</v>
      </c>
      <c r="AC143" s="28">
        <f t="shared" si="46"/>
        <v>-4.431736026098687</v>
      </c>
    </row>
    <row r="144" spans="1:29" ht="15" customHeight="1">
      <c r="A144" s="2"/>
      <c r="B144" s="3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</row>
    <row r="145" spans="1:29" s="27" customFormat="1" ht="15" customHeight="1">
      <c r="A145" s="8" t="s">
        <v>21</v>
      </c>
      <c r="B145" s="37"/>
      <c r="C145" s="26">
        <f aca="true" t="shared" si="48" ref="C145:AC145">((C103/B103)-1)*100</f>
        <v>25.005222185295615</v>
      </c>
      <c r="D145" s="26">
        <f t="shared" si="48"/>
        <v>-6.294534681230079</v>
      </c>
      <c r="E145" s="26">
        <f t="shared" si="48"/>
        <v>-6.370541392051754</v>
      </c>
      <c r="F145" s="26">
        <f t="shared" si="48"/>
        <v>32.12473372180285</v>
      </c>
      <c r="G145" s="26">
        <f t="shared" si="48"/>
        <v>-17.66156746007521</v>
      </c>
      <c r="H145" s="26">
        <f t="shared" si="48"/>
        <v>2.0256116405216407</v>
      </c>
      <c r="I145" s="26">
        <f t="shared" si="48"/>
        <v>-1.6744590475788135</v>
      </c>
      <c r="J145" s="26">
        <f t="shared" si="48"/>
        <v>44.492553143569324</v>
      </c>
      <c r="K145" s="26">
        <f t="shared" si="48"/>
        <v>27.07233302476841</v>
      </c>
      <c r="L145" s="26">
        <f t="shared" si="48"/>
        <v>-13.942474558803086</v>
      </c>
      <c r="M145" s="26">
        <f t="shared" si="48"/>
        <v>4.844653771985374</v>
      </c>
      <c r="N145" s="26">
        <f t="shared" si="48"/>
        <v>9.138889721268395</v>
      </c>
      <c r="O145" s="26">
        <f t="shared" si="48"/>
        <v>90.13303680543201</v>
      </c>
      <c r="P145" s="26">
        <f t="shared" si="48"/>
        <v>1.3792245990730256</v>
      </c>
      <c r="Q145" s="26">
        <f t="shared" si="48"/>
        <v>-6.255538082465028</v>
      </c>
      <c r="R145" s="26">
        <f t="shared" si="48"/>
        <v>1.5443363430491575</v>
      </c>
      <c r="S145" s="26">
        <f t="shared" si="48"/>
        <v>29.91194196864484</v>
      </c>
      <c r="T145" s="26">
        <f t="shared" si="48"/>
        <v>19.500571346624085</v>
      </c>
      <c r="U145" s="26">
        <f t="shared" si="48"/>
        <v>4.786769607557284</v>
      </c>
      <c r="V145" s="26">
        <f t="shared" si="48"/>
        <v>13.036066466438045</v>
      </c>
      <c r="W145" s="26">
        <f t="shared" si="48"/>
        <v>10.529030634563785</v>
      </c>
      <c r="X145" s="26">
        <f t="shared" si="48"/>
        <v>1.8231535488865358</v>
      </c>
      <c r="Y145" s="26">
        <f t="shared" si="48"/>
        <v>-1.9029842953381726</v>
      </c>
      <c r="Z145" s="26">
        <f t="shared" si="48"/>
        <v>1.6492337689672176</v>
      </c>
      <c r="AA145" s="26">
        <f t="shared" si="48"/>
        <v>1.2798585972993548</v>
      </c>
      <c r="AB145" s="26">
        <f t="shared" si="48"/>
        <v>7.752280756709307</v>
      </c>
      <c r="AC145" s="26">
        <f t="shared" si="48"/>
        <v>5.26287054250183</v>
      </c>
    </row>
    <row r="146" spans="1:29" ht="15" customHeight="1">
      <c r="A146" s="15" t="s">
        <v>32</v>
      </c>
      <c r="B146" s="38"/>
      <c r="C146" s="28">
        <f aca="true" t="shared" si="49" ref="C146:AC146">((C104/B104)-1)*100</f>
        <v>13.274567141554039</v>
      </c>
      <c r="D146" s="28">
        <f t="shared" si="49"/>
        <v>-5.300311804705727</v>
      </c>
      <c r="E146" s="28">
        <f t="shared" si="49"/>
        <v>-4.785063600229944</v>
      </c>
      <c r="F146" s="28">
        <f t="shared" si="49"/>
        <v>7.173495073956548</v>
      </c>
      <c r="G146" s="28">
        <f t="shared" si="49"/>
        <v>1.1277455400852565</v>
      </c>
      <c r="H146" s="28">
        <f t="shared" si="49"/>
        <v>0.4948329933518014</v>
      </c>
      <c r="I146" s="28">
        <f t="shared" si="49"/>
        <v>-6.994462199413897</v>
      </c>
      <c r="J146" s="28">
        <f t="shared" si="49"/>
        <v>13.107254538825774</v>
      </c>
      <c r="K146" s="28">
        <f t="shared" si="49"/>
        <v>36.561193197732166</v>
      </c>
      <c r="L146" s="28">
        <f t="shared" si="49"/>
        <v>3.6494314392151006</v>
      </c>
      <c r="M146" s="28">
        <f t="shared" si="49"/>
        <v>-29.055879188323154</v>
      </c>
      <c r="N146" s="28">
        <f t="shared" si="49"/>
        <v>15.715550308045056</v>
      </c>
      <c r="O146" s="28">
        <f t="shared" si="49"/>
        <v>12.012318590729908</v>
      </c>
      <c r="P146" s="28">
        <f t="shared" si="49"/>
        <v>3.5318286625560136</v>
      </c>
      <c r="Q146" s="28">
        <f t="shared" si="49"/>
        <v>-13.624447511254711</v>
      </c>
      <c r="R146" s="28">
        <f t="shared" si="49"/>
        <v>-0.4359485997036394</v>
      </c>
      <c r="S146" s="28">
        <f t="shared" si="49"/>
        <v>14.111003136085065</v>
      </c>
      <c r="T146" s="28">
        <f t="shared" si="49"/>
        <v>-1.615415303733947</v>
      </c>
      <c r="U146" s="28">
        <f t="shared" si="49"/>
        <v>1.8247547895473115</v>
      </c>
      <c r="V146" s="28">
        <f t="shared" si="49"/>
        <v>9.924141743967073</v>
      </c>
      <c r="W146" s="28">
        <f t="shared" si="49"/>
        <v>20.980389165235238</v>
      </c>
      <c r="X146" s="28">
        <f t="shared" si="49"/>
        <v>-10.645938873385596</v>
      </c>
      <c r="Y146" s="28">
        <f t="shared" si="49"/>
        <v>8.998454207784402</v>
      </c>
      <c r="Z146" s="28">
        <f t="shared" si="49"/>
        <v>11.487539868119834</v>
      </c>
      <c r="AA146" s="28">
        <f t="shared" si="49"/>
        <v>-4.531545216218036</v>
      </c>
      <c r="AB146" s="28">
        <f t="shared" si="49"/>
        <v>16.534081850982375</v>
      </c>
      <c r="AC146" s="28">
        <f t="shared" si="49"/>
        <v>-4.280437224063083</v>
      </c>
    </row>
    <row r="147" spans="1:29" ht="15" customHeight="1">
      <c r="A147" s="17" t="s">
        <v>24</v>
      </c>
      <c r="B147" s="3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>
        <f>((Y105/X105)-1)*100</f>
        <v>12.54632993357314</v>
      </c>
      <c r="Z147" s="28">
        <f aca="true" t="shared" si="50" ref="Z147:AA149">Z105/Y105-1</f>
        <v>0.10932102129074717</v>
      </c>
      <c r="AA147" s="28">
        <f t="shared" si="50"/>
        <v>-0.02558431774001324</v>
      </c>
      <c r="AB147" s="28">
        <f aca="true" t="shared" si="51" ref="AB147:AC155">((AB105/AA105)-1)*100</f>
        <v>12.455143388291434</v>
      </c>
      <c r="AC147" s="28">
        <f t="shared" si="51"/>
        <v>-7.536154244860627</v>
      </c>
    </row>
    <row r="148" spans="1:29" ht="15" customHeight="1">
      <c r="A148" s="17" t="s">
        <v>25</v>
      </c>
      <c r="B148" s="3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>
        <f>((Y106/X106)-1)*100</f>
        <v>6.256629327000551</v>
      </c>
      <c r="Z148" s="28">
        <f t="shared" si="50"/>
        <v>0.3452150038115447</v>
      </c>
      <c r="AA148" s="28">
        <f t="shared" si="50"/>
        <v>-0.25826215924353924</v>
      </c>
      <c r="AB148" s="28">
        <f t="shared" si="51"/>
        <v>6.757693506425411</v>
      </c>
      <c r="AC148" s="28">
        <f t="shared" si="51"/>
        <v>26.451415600135796</v>
      </c>
    </row>
    <row r="149" spans="1:29" ht="15" customHeight="1">
      <c r="A149" s="17" t="s">
        <v>26</v>
      </c>
      <c r="B149" s="3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>
        <f>((Y107/X107)-1)*100</f>
        <v>-10.378408147744434</v>
      </c>
      <c r="Z149" s="28">
        <f t="shared" si="50"/>
        <v>-0.001293006766393212</v>
      </c>
      <c r="AA149" s="28">
        <f t="shared" si="50"/>
        <v>-0.011923583584681818</v>
      </c>
      <c r="AB149" s="28">
        <f t="shared" si="51"/>
        <v>56.43114242578153</v>
      </c>
      <c r="AC149" s="28">
        <f t="shared" si="51"/>
        <v>0.2482342185298858</v>
      </c>
    </row>
    <row r="150" spans="1:29" ht="15" customHeight="1">
      <c r="A150" s="15" t="s">
        <v>17</v>
      </c>
      <c r="B150" s="38"/>
      <c r="C150" s="28">
        <f aca="true" t="shared" si="52" ref="C150:AA150">((C108/B108)-1)*100</f>
        <v>206.0871985597125</v>
      </c>
      <c r="D150" s="28">
        <f t="shared" si="52"/>
        <v>-51.899590492459694</v>
      </c>
      <c r="E150" s="28">
        <f t="shared" si="52"/>
        <v>43.084021043254815</v>
      </c>
      <c r="F150" s="28">
        <f t="shared" si="52"/>
        <v>68.38586694249602</v>
      </c>
      <c r="G150" s="28">
        <f t="shared" si="52"/>
        <v>-41.81061891108947</v>
      </c>
      <c r="H150" s="28">
        <f t="shared" si="52"/>
        <v>-21.281413122781558</v>
      </c>
      <c r="I150" s="28">
        <f t="shared" si="52"/>
        <v>47.10689527631384</v>
      </c>
      <c r="J150" s="28">
        <f t="shared" si="52"/>
        <v>27.315464668462774</v>
      </c>
      <c r="K150" s="28">
        <f t="shared" si="52"/>
        <v>55.30485171962989</v>
      </c>
      <c r="L150" s="28">
        <f t="shared" si="52"/>
        <v>-22.196048132860714</v>
      </c>
      <c r="M150" s="28">
        <f t="shared" si="52"/>
        <v>-11.388266141067971</v>
      </c>
      <c r="N150" s="28">
        <f t="shared" si="52"/>
        <v>-74.80091608934443</v>
      </c>
      <c r="O150" s="28">
        <f t="shared" si="52"/>
        <v>-12.865729909194702</v>
      </c>
      <c r="P150" s="28">
        <f t="shared" si="52"/>
        <v>74.37200688608449</v>
      </c>
      <c r="Q150" s="28">
        <f t="shared" si="52"/>
        <v>-34.628449997560175</v>
      </c>
      <c r="R150" s="28">
        <f t="shared" si="52"/>
        <v>-1.4240094542185666</v>
      </c>
      <c r="S150" s="28">
        <f t="shared" si="52"/>
        <v>293.1242415689499</v>
      </c>
      <c r="T150" s="28">
        <f t="shared" si="52"/>
        <v>184.4404438911696</v>
      </c>
      <c r="U150" s="28">
        <f t="shared" si="52"/>
        <v>-25.008822058644277</v>
      </c>
      <c r="V150" s="28">
        <f t="shared" si="52"/>
        <v>5.78090991246627</v>
      </c>
      <c r="W150" s="28">
        <f t="shared" si="52"/>
        <v>22.764205818572435</v>
      </c>
      <c r="X150" s="28">
        <f t="shared" si="52"/>
        <v>-46.52929571038106</v>
      </c>
      <c r="Y150" s="28">
        <f t="shared" si="52"/>
        <v>-2.0960811872246854</v>
      </c>
      <c r="Z150" s="28">
        <f t="shared" si="52"/>
        <v>-10.649109623451203</v>
      </c>
      <c r="AA150" s="28">
        <f t="shared" si="52"/>
        <v>106.41184078089343</v>
      </c>
      <c r="AB150" s="28">
        <f t="shared" si="51"/>
        <v>22.93822772544687</v>
      </c>
      <c r="AC150" s="28">
        <f t="shared" si="51"/>
        <v>1.576973336231835</v>
      </c>
    </row>
    <row r="151" spans="1:29" ht="15" customHeight="1">
      <c r="A151" s="18" t="s">
        <v>27</v>
      </c>
      <c r="B151" s="3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>
        <f>((Y109/X109)-1)*100</f>
        <v>35.99521442478786</v>
      </c>
      <c r="Z151" s="28">
        <f>Z109/Y109-1</f>
        <v>0.5933611675162136</v>
      </c>
      <c r="AA151" s="28">
        <f>AA109/Z109-1</f>
        <v>-0.8608252543257148</v>
      </c>
      <c r="AB151" s="28">
        <f t="shared" si="51"/>
        <v>330.97572322989504</v>
      </c>
      <c r="AC151" s="28">
        <f t="shared" si="51"/>
        <v>-51.10011437875113</v>
      </c>
    </row>
    <row r="152" spans="1:29" ht="15" customHeight="1">
      <c r="A152" s="18" t="s">
        <v>28</v>
      </c>
      <c r="B152" s="3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>
        <f>((Y110/X110)-1)*100</f>
        <v>-3.2042912411354263</v>
      </c>
      <c r="Z152" s="28">
        <f>Z110/Y110-1</f>
        <v>-0.13509795914790623</v>
      </c>
      <c r="AA152" s="28">
        <f>AA110/Z110-1</f>
        <v>1.2090720703695808</v>
      </c>
      <c r="AB152" s="28">
        <f t="shared" si="51"/>
        <v>21.476840505655925</v>
      </c>
      <c r="AC152" s="28">
        <f t="shared" si="51"/>
        <v>2.4636041025106525</v>
      </c>
    </row>
    <row r="153" spans="1:29" ht="15" customHeight="1">
      <c r="A153" s="15" t="s">
        <v>18</v>
      </c>
      <c r="B153" s="38"/>
      <c r="C153" s="28">
        <f aca="true" t="shared" si="53" ref="C153:AA153">((C111/B111)-1)*100</f>
        <v>33.34519760230881</v>
      </c>
      <c r="D153" s="28">
        <f t="shared" si="53"/>
        <v>11.28003607205368</v>
      </c>
      <c r="E153" s="28">
        <f t="shared" si="53"/>
        <v>38.3921757509472</v>
      </c>
      <c r="F153" s="28">
        <f t="shared" si="53"/>
        <v>19.61389938230922</v>
      </c>
      <c r="G153" s="28">
        <f t="shared" si="53"/>
        <v>-10.42931706346224</v>
      </c>
      <c r="H153" s="28">
        <f t="shared" si="53"/>
        <v>-9.166167872060404</v>
      </c>
      <c r="I153" s="28">
        <f t="shared" si="53"/>
        <v>-7.396697104597938</v>
      </c>
      <c r="J153" s="28">
        <f t="shared" si="53"/>
        <v>41.78452828264925</v>
      </c>
      <c r="K153" s="28">
        <f t="shared" si="53"/>
        <v>5.496766043569901</v>
      </c>
      <c r="L153" s="28">
        <f t="shared" si="53"/>
        <v>15.539176108994557</v>
      </c>
      <c r="M153" s="28">
        <f t="shared" si="53"/>
        <v>21.849688017273692</v>
      </c>
      <c r="N153" s="28">
        <f t="shared" si="53"/>
        <v>45.72351971446152</v>
      </c>
      <c r="O153" s="28">
        <f t="shared" si="53"/>
        <v>194.6865515657572</v>
      </c>
      <c r="P153" s="28">
        <f t="shared" si="53"/>
        <v>7.399413830155788</v>
      </c>
      <c r="Q153" s="28">
        <f t="shared" si="53"/>
        <v>-11.478257048508667</v>
      </c>
      <c r="R153" s="28">
        <f t="shared" si="53"/>
        <v>3.6244791644399976</v>
      </c>
      <c r="S153" s="28">
        <f t="shared" si="53"/>
        <v>28.981044639325205</v>
      </c>
      <c r="T153" s="28">
        <f t="shared" si="53"/>
        <v>15.49887354765862</v>
      </c>
      <c r="U153" s="28">
        <f t="shared" si="53"/>
        <v>11.833056145763488</v>
      </c>
      <c r="V153" s="28">
        <f t="shared" si="53"/>
        <v>1.5391388442524523</v>
      </c>
      <c r="W153" s="28">
        <f t="shared" si="53"/>
        <v>19.662497461170815</v>
      </c>
      <c r="X153" s="28">
        <f t="shared" si="53"/>
        <v>10.560855581547223</v>
      </c>
      <c r="Y153" s="28">
        <f t="shared" si="53"/>
        <v>-3.3462056376004856</v>
      </c>
      <c r="Z153" s="28">
        <f t="shared" si="53"/>
        <v>2.33451404478886</v>
      </c>
      <c r="AA153" s="28">
        <f t="shared" si="53"/>
        <v>-2.8885197200222645</v>
      </c>
      <c r="AB153" s="28">
        <f t="shared" si="51"/>
        <v>5.205347271915239</v>
      </c>
      <c r="AC153" s="28">
        <f t="shared" si="51"/>
        <v>8.536509646214885</v>
      </c>
    </row>
    <row r="154" spans="1:29" ht="15" customHeight="1">
      <c r="A154" s="17" t="s">
        <v>29</v>
      </c>
      <c r="B154" s="3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>
        <f>((Y112/X112)-1)*100</f>
        <v>-3.1010092146798174</v>
      </c>
      <c r="Z154" s="28">
        <f aca="true" t="shared" si="54" ref="Z154:AA156">Z112/Y112-1</f>
        <v>0.027738787163630096</v>
      </c>
      <c r="AA154" s="28">
        <f t="shared" si="54"/>
        <v>-0.0530891198387633</v>
      </c>
      <c r="AB154" s="28">
        <f t="shared" si="51"/>
        <v>5.926690867779327</v>
      </c>
      <c r="AC154" s="28">
        <f t="shared" si="51"/>
        <v>9.804263423681391</v>
      </c>
    </row>
    <row r="155" spans="1:29" ht="15" customHeight="1">
      <c r="A155" s="17" t="s">
        <v>30</v>
      </c>
      <c r="B155" s="3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>
        <f>((Y113/X113)-1)*100</f>
        <v>-4.4030670929405265</v>
      </c>
      <c r="Z155" s="28">
        <f t="shared" si="54"/>
        <v>0.004149422620586485</v>
      </c>
      <c r="AA155" s="28">
        <f t="shared" si="54"/>
        <v>0.07934523295919593</v>
      </c>
      <c r="AB155" s="28">
        <f t="shared" si="51"/>
        <v>2.3755551200705938</v>
      </c>
      <c r="AC155" s="28">
        <f t="shared" si="51"/>
        <v>3.3906681345348133</v>
      </c>
    </row>
    <row r="156" spans="1:29" ht="15" customHeight="1">
      <c r="A156" s="15" t="s">
        <v>15</v>
      </c>
      <c r="B156" s="38"/>
      <c r="C156" s="28">
        <f>((C114/B114)-1)*100</f>
        <v>-44.58766232970722</v>
      </c>
      <c r="D156" s="28">
        <f>((D114/C114)-1)*100</f>
        <v>-60.39682371776649</v>
      </c>
      <c r="E156" s="28">
        <f>((E114/D114)-1)*100</f>
        <v>-94.03581398149747</v>
      </c>
      <c r="F156" s="39" t="s">
        <v>45</v>
      </c>
      <c r="G156" s="39" t="s">
        <v>45</v>
      </c>
      <c r="H156" s="28">
        <f aca="true" t="shared" si="55" ref="G156:J158">((H114/G114)-1)*100</f>
        <v>-96.0706352273583</v>
      </c>
      <c r="I156" s="28">
        <f t="shared" si="55"/>
        <v>-28.12978222239363</v>
      </c>
      <c r="J156" s="28"/>
      <c r="K156" s="28">
        <f aca="true" t="shared" si="56" ref="K156:Z157">((K114/J114)-1)*100</f>
        <v>-87.43554741261754</v>
      </c>
      <c r="L156" s="28">
        <f t="shared" si="56"/>
        <v>135.0781578218578</v>
      </c>
      <c r="M156" s="28">
        <f t="shared" si="56"/>
        <v>161.73965751112</v>
      </c>
      <c r="N156" s="28">
        <f t="shared" si="56"/>
        <v>7.3406680743510755</v>
      </c>
      <c r="O156" s="28">
        <f t="shared" si="56"/>
        <v>6.488870382822731</v>
      </c>
      <c r="P156" s="28">
        <f t="shared" si="56"/>
        <v>-59.88887596018972</v>
      </c>
      <c r="Q156" s="28">
        <f t="shared" si="56"/>
        <v>175.3338932150645</v>
      </c>
      <c r="R156" s="28">
        <f t="shared" si="56"/>
        <v>-44.156815809646034</v>
      </c>
      <c r="S156" s="28">
        <f t="shared" si="56"/>
        <v>-32.749325513234986</v>
      </c>
      <c r="T156" s="28">
        <f t="shared" si="56"/>
        <v>-24.70557853718216</v>
      </c>
      <c r="U156" s="28"/>
      <c r="V156" s="28"/>
      <c r="W156" s="28">
        <f>W114/V114-1</f>
        <v>-0.6712887687896419</v>
      </c>
      <c r="X156" s="28">
        <f>X114/W114-1</f>
        <v>-1</v>
      </c>
      <c r="Y156" s="28"/>
      <c r="Z156" s="28">
        <f t="shared" si="54"/>
        <v>-0.9760958516074345</v>
      </c>
      <c r="AA156" s="28">
        <f t="shared" si="54"/>
        <v>-0.7149467171636698</v>
      </c>
      <c r="AB156" s="28">
        <f>((AB114/AA114)-1)*100</f>
        <v>242.2151938444827</v>
      </c>
      <c r="AC156" s="39" t="s">
        <v>45</v>
      </c>
    </row>
    <row r="157" spans="1:30" ht="15" customHeight="1">
      <c r="A157" s="15" t="s">
        <v>14</v>
      </c>
      <c r="B157" s="38"/>
      <c r="C157" s="28">
        <f>((C115/B115)-1)*100</f>
        <v>-34.99111223038279</v>
      </c>
      <c r="D157" s="28">
        <f>((D115/C115)-1)*100</f>
        <v>86.49114757242238</v>
      </c>
      <c r="E157" s="28"/>
      <c r="F157" s="28"/>
      <c r="G157" s="28">
        <f t="shared" si="55"/>
        <v>-94.4105583083429</v>
      </c>
      <c r="H157" s="39" t="s">
        <v>45</v>
      </c>
      <c r="I157" s="28">
        <f t="shared" si="55"/>
        <v>-42.675658936905</v>
      </c>
      <c r="J157" s="28">
        <f t="shared" si="55"/>
        <v>-96.31243192289568</v>
      </c>
      <c r="K157" s="28"/>
      <c r="L157" s="28">
        <f t="shared" si="56"/>
        <v>-99.21684760083738</v>
      </c>
      <c r="M157" s="39" t="s">
        <v>45</v>
      </c>
      <c r="N157" s="28">
        <f t="shared" si="56"/>
        <v>-8.695597744557615</v>
      </c>
      <c r="O157" s="28">
        <f t="shared" si="56"/>
        <v>-7.231562181588003</v>
      </c>
      <c r="P157" s="28">
        <f t="shared" si="56"/>
        <v>-43.14579633285959</v>
      </c>
      <c r="Q157" s="28">
        <f t="shared" si="56"/>
        <v>31.837182333232427</v>
      </c>
      <c r="R157" s="28">
        <f t="shared" si="56"/>
        <v>193.49667132485604</v>
      </c>
      <c r="S157" s="28">
        <f t="shared" si="56"/>
        <v>65.00759043830877</v>
      </c>
      <c r="T157" s="28">
        <f t="shared" si="56"/>
        <v>-26.361197453949902</v>
      </c>
      <c r="U157" s="28">
        <f t="shared" si="56"/>
        <v>38.8422878653967</v>
      </c>
      <c r="V157" s="28">
        <f t="shared" si="56"/>
        <v>67.74361348941433</v>
      </c>
      <c r="W157" s="28">
        <f t="shared" si="56"/>
        <v>-14.856287603950314</v>
      </c>
      <c r="X157" s="28">
        <f t="shared" si="56"/>
        <v>16.385393618644926</v>
      </c>
      <c r="Y157" s="28">
        <f t="shared" si="56"/>
        <v>-46.0249635199435</v>
      </c>
      <c r="Z157" s="28">
        <f t="shared" si="56"/>
        <v>48.33287489085733</v>
      </c>
      <c r="AA157" s="28">
        <f>((AA115/Z115)-1)*100</f>
        <v>-15.183826771408038</v>
      </c>
      <c r="AB157" s="28">
        <f>((AB115/AA115)-1)*100</f>
        <v>-6.428058788659275</v>
      </c>
      <c r="AC157" s="28">
        <f>((AC115/AB115)-1)*100</f>
        <v>-21.544759037744043</v>
      </c>
      <c r="AD157" s="1" t="s">
        <v>4</v>
      </c>
    </row>
    <row r="158" spans="1:28" ht="15" customHeight="1">
      <c r="A158" s="15" t="s">
        <v>11</v>
      </c>
      <c r="B158" s="38"/>
      <c r="C158" s="28"/>
      <c r="D158" s="28"/>
      <c r="E158" s="28"/>
      <c r="F158" s="28"/>
      <c r="G158" s="28"/>
      <c r="H158" s="28"/>
      <c r="I158" s="28"/>
      <c r="J158" s="28">
        <f t="shared" si="55"/>
        <v>-99.91967936824483</v>
      </c>
      <c r="K158" s="39" t="s">
        <v>45</v>
      </c>
      <c r="L158" s="28"/>
      <c r="M158" s="28"/>
      <c r="N158" s="28"/>
      <c r="O158" s="28"/>
      <c r="P158" s="28"/>
      <c r="Q158" s="28"/>
      <c r="R158" s="28"/>
      <c r="S158" s="28"/>
      <c r="T158" s="28"/>
      <c r="U158" s="28">
        <f>((U116/T116)-1)*100</f>
        <v>-23.35495551666684</v>
      </c>
      <c r="V158" s="28">
        <f>((V116/U116)-1)*100</f>
        <v>20.05882372103729</v>
      </c>
      <c r="W158" s="28">
        <f>((W116/V116)-1)*100</f>
        <v>18.809796010915303</v>
      </c>
      <c r="X158" s="28">
        <f>((X116/W116)-1)*100</f>
        <v>19.601516521345587</v>
      </c>
      <c r="Y158" s="28">
        <f>((Y116/X116)-1)*100</f>
        <v>-100</v>
      </c>
      <c r="Z158" s="28"/>
      <c r="AA158" s="28">
        <f>((AA116/Z116)-1)*100</f>
        <v>-100</v>
      </c>
      <c r="AB158" s="28"/>
    </row>
    <row r="159" spans="1:28" ht="15" customHeight="1">
      <c r="A159" s="15" t="s">
        <v>22</v>
      </c>
      <c r="B159" s="35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</row>
    <row r="160" spans="1:28" ht="15" customHeight="1">
      <c r="A160" s="15" t="s">
        <v>23</v>
      </c>
      <c r="B160" s="35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</row>
    <row r="161" spans="1:29" ht="15" customHeight="1">
      <c r="A161" s="19"/>
      <c r="B161" s="40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  <c r="S161" s="41"/>
      <c r="T161" s="41"/>
      <c r="U161" s="41"/>
      <c r="V161" s="41"/>
      <c r="W161" s="41"/>
      <c r="X161" s="30"/>
      <c r="Y161" s="30"/>
      <c r="Z161" s="30"/>
      <c r="AA161" s="30"/>
      <c r="AB161" s="30"/>
      <c r="AC161" s="30"/>
    </row>
    <row r="162" spans="1:23" s="2" customFormat="1" ht="15" customHeight="1">
      <c r="A162" s="25" t="s">
        <v>31</v>
      </c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3"/>
      <c r="Q162" s="23"/>
      <c r="R162" s="23"/>
      <c r="S162" s="23"/>
      <c r="T162" s="23"/>
      <c r="U162" s="23"/>
      <c r="V162" s="1"/>
      <c r="W162" s="1"/>
    </row>
    <row r="163" spans="1:29" ht="15" customHeight="1">
      <c r="A163" s="25" t="s">
        <v>44</v>
      </c>
      <c r="AC163" s="1" t="s">
        <v>4</v>
      </c>
    </row>
    <row r="164" ht="15" customHeight="1">
      <c r="A164" s="25" t="s">
        <v>40</v>
      </c>
    </row>
    <row r="165" ht="15" customHeight="1"/>
    <row r="166" spans="1:29" s="24" customFormat="1" ht="15" customHeight="1" hidden="1">
      <c r="A166" s="42" t="str">
        <f>'[2]PIB EST'!A25</f>
        <v>Nayarit</v>
      </c>
      <c r="B166" s="43">
        <v>32859.3</v>
      </c>
      <c r="C166" s="43">
        <v>53526.10613591853</v>
      </c>
      <c r="D166" s="43">
        <v>87191.26816680864</v>
      </c>
      <c r="E166" s="43">
        <v>142030.0820170221</v>
      </c>
      <c r="F166" s="43">
        <v>231359.68339363098</v>
      </c>
      <c r="G166" s="43">
        <v>376873</v>
      </c>
      <c r="H166" s="43">
        <v>739088.7875684822</v>
      </c>
      <c r="I166" s="43">
        <v>1449433.1934350538</v>
      </c>
      <c r="J166" s="43">
        <v>2842495.539870003</v>
      </c>
      <c r="K166" s="43">
        <v>3462318.470518615</v>
      </c>
      <c r="L166" s="43">
        <v>4217297.449776333</v>
      </c>
      <c r="M166" s="43">
        <v>5136904.051817591</v>
      </c>
      <c r="N166" s="43">
        <v>6257036.301525158</v>
      </c>
      <c r="O166" s="43">
        <f>'[3]Hoja1'!B29</f>
        <v>7621420</v>
      </c>
      <c r="P166" s="43">
        <f>'[3]Hoja1'!C29</f>
        <v>8539891</v>
      </c>
      <c r="Q166" s="43">
        <f>'[3]Hoja1'!D29</f>
        <v>9428728</v>
      </c>
      <c r="R166" s="43">
        <f>'[3]Hoja1'!E29</f>
        <v>12823454</v>
      </c>
      <c r="S166" s="43">
        <f>'[3]Hoja1'!F29</f>
        <v>15885033</v>
      </c>
      <c r="T166" s="43">
        <f>'[3]Hoja1'!G29</f>
        <v>19743939</v>
      </c>
      <c r="U166" s="43">
        <f>'[3]Hoja1'!H29</f>
        <v>23692277</v>
      </c>
      <c r="V166" s="43">
        <f>'[3]Hoja1'!I29</f>
        <v>26379053</v>
      </c>
      <c r="W166" s="43">
        <f>'[3]Hoja1'!J29</f>
        <v>30481592</v>
      </c>
      <c r="X166" s="43">
        <f>'[3]Hoja1'!K29</f>
        <v>32645622</v>
      </c>
      <c r="Y166" s="43">
        <f>'[3]Hoja1'!L29</f>
        <v>33621466</v>
      </c>
      <c r="Z166" s="43">
        <f>'[3]Hoja1'!M29</f>
        <v>37504649</v>
      </c>
      <c r="AA166" s="24">
        <f>'[3]Hoja1'!N29</f>
        <v>39971772</v>
      </c>
      <c r="AB166" s="24">
        <f>'[3]Hoja1'!O29</f>
        <v>45873796</v>
      </c>
      <c r="AC166" s="24">
        <v>64763000</v>
      </c>
    </row>
    <row r="167" spans="1:11" ht="15" customHeight="1">
      <c r="A167" s="44"/>
      <c r="B167" s="44"/>
      <c r="C167" s="44"/>
      <c r="D167" s="44"/>
      <c r="E167" s="44"/>
      <c r="F167" s="44"/>
      <c r="G167" s="44"/>
      <c r="H167" s="44"/>
      <c r="I167" s="44"/>
      <c r="J167" s="44"/>
      <c r="K167" s="44"/>
    </row>
    <row r="168" spans="1:29" ht="15" customHeight="1">
      <c r="A168" s="46" t="s">
        <v>37</v>
      </c>
      <c r="B168" s="46"/>
      <c r="C168" s="46"/>
      <c r="D168" s="46"/>
      <c r="E168" s="46"/>
      <c r="F168" s="46"/>
      <c r="G168" s="46"/>
      <c r="H168" s="46"/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46"/>
      <c r="T168" s="46"/>
      <c r="U168" s="46"/>
      <c r="V168" s="46"/>
      <c r="W168" s="46"/>
      <c r="X168" s="46"/>
      <c r="Y168" s="46"/>
      <c r="Z168" s="46"/>
      <c r="AA168" s="46"/>
      <c r="AB168" s="46"/>
      <c r="AC168" s="46"/>
    </row>
    <row r="169" spans="1:29" ht="15" customHeight="1">
      <c r="A169" s="47" t="s">
        <v>20</v>
      </c>
      <c r="B169" s="47"/>
      <c r="C169" s="47"/>
      <c r="D169" s="47"/>
      <c r="E169" s="47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  <c r="X169" s="47"/>
      <c r="Y169" s="47"/>
      <c r="Z169" s="47"/>
      <c r="AA169" s="47"/>
      <c r="AB169" s="47"/>
      <c r="AC169" s="47"/>
    </row>
    <row r="170" spans="1:13" ht="1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</row>
    <row r="171" spans="1:29" ht="15" customHeight="1">
      <c r="A171" s="5" t="s">
        <v>1</v>
      </c>
      <c r="B171" s="6">
        <v>1980</v>
      </c>
      <c r="C171" s="6">
        <v>1981</v>
      </c>
      <c r="D171" s="6">
        <v>1982</v>
      </c>
      <c r="E171" s="6">
        <v>1983</v>
      </c>
      <c r="F171" s="6">
        <v>1984</v>
      </c>
      <c r="G171" s="6">
        <v>1985</v>
      </c>
      <c r="H171" s="6">
        <v>1986</v>
      </c>
      <c r="I171" s="6">
        <v>1987</v>
      </c>
      <c r="J171" s="6">
        <v>1988</v>
      </c>
      <c r="K171" s="6">
        <v>1989</v>
      </c>
      <c r="L171" s="6">
        <v>1990</v>
      </c>
      <c r="M171" s="6">
        <v>1991</v>
      </c>
      <c r="N171" s="6">
        <v>1992</v>
      </c>
      <c r="O171" s="6">
        <v>1993</v>
      </c>
      <c r="P171" s="6">
        <v>1994</v>
      </c>
      <c r="Q171" s="6">
        <v>1995</v>
      </c>
      <c r="R171" s="6">
        <v>1996</v>
      </c>
      <c r="S171" s="6">
        <v>1997</v>
      </c>
      <c r="T171" s="6">
        <v>1998</v>
      </c>
      <c r="U171" s="6">
        <v>1999</v>
      </c>
      <c r="V171" s="6">
        <v>2000</v>
      </c>
      <c r="W171" s="6">
        <v>2001</v>
      </c>
      <c r="X171" s="7">
        <v>2002</v>
      </c>
      <c r="Y171" s="7">
        <v>2003</v>
      </c>
      <c r="Z171" s="7">
        <v>2004</v>
      </c>
      <c r="AA171" s="7">
        <v>2005</v>
      </c>
      <c r="AB171" s="7">
        <v>2006</v>
      </c>
      <c r="AC171" s="7">
        <v>2007</v>
      </c>
    </row>
    <row r="172" spans="1:22" ht="1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</row>
    <row r="173" spans="1:29" s="27" customFormat="1" ht="15" customHeight="1">
      <c r="A173" s="8" t="s">
        <v>19</v>
      </c>
      <c r="B173" s="26">
        <f aca="true" t="shared" si="57" ref="B173:AC177">(B7/B$166)*100</f>
        <v>3.384125650881181</v>
      </c>
      <c r="C173" s="26">
        <f t="shared" si="57"/>
        <v>3.2806421515904765</v>
      </c>
      <c r="D173" s="26">
        <f t="shared" si="57"/>
        <v>3.063380148216238</v>
      </c>
      <c r="E173" s="26">
        <f t="shared" si="57"/>
        <v>3.2802910016214915</v>
      </c>
      <c r="F173" s="26">
        <f t="shared" si="57"/>
        <v>4.241015485531267</v>
      </c>
      <c r="G173" s="26">
        <f t="shared" si="57"/>
        <v>3.403003133681638</v>
      </c>
      <c r="H173" s="26">
        <f t="shared" si="57"/>
        <v>3.003698658862823</v>
      </c>
      <c r="I173" s="26">
        <f t="shared" si="57"/>
        <v>3.639422654243475</v>
      </c>
      <c r="J173" s="26">
        <f t="shared" si="57"/>
        <v>5.388997022208364</v>
      </c>
      <c r="K173" s="26">
        <f t="shared" si="57"/>
        <v>7.127348396782128</v>
      </c>
      <c r="L173" s="26">
        <f t="shared" si="57"/>
        <v>6.450052509680735</v>
      </c>
      <c r="M173" s="26">
        <f t="shared" si="57"/>
        <v>6.856747302402357</v>
      </c>
      <c r="N173" s="26">
        <f t="shared" si="57"/>
        <v>7.05702474336563</v>
      </c>
      <c r="O173" s="26">
        <f t="shared" si="57"/>
        <v>12.078804212338383</v>
      </c>
      <c r="P173" s="26">
        <f t="shared" si="57"/>
        <v>11.852547930646889</v>
      </c>
      <c r="Q173" s="26">
        <f t="shared" si="57"/>
        <v>13.888130753162036</v>
      </c>
      <c r="R173" s="26">
        <f t="shared" si="57"/>
        <v>13.530616306651858</v>
      </c>
      <c r="S173" s="26">
        <f t="shared" si="57"/>
        <v>16.705431861551688</v>
      </c>
      <c r="T173" s="26">
        <f t="shared" si="57"/>
        <v>18.5422473094148</v>
      </c>
      <c r="U173" s="26">
        <f t="shared" si="57"/>
        <v>18.63165684328273</v>
      </c>
      <c r="V173" s="26">
        <f t="shared" si="57"/>
        <v>21.21494735993745</v>
      </c>
      <c r="W173" s="26">
        <f t="shared" si="57"/>
        <v>21.490095100675845</v>
      </c>
      <c r="X173" s="26">
        <f t="shared" si="57"/>
        <v>21.844391382709752</v>
      </c>
      <c r="Y173" s="26">
        <f t="shared" si="57"/>
        <v>22.589468014273976</v>
      </c>
      <c r="Z173" s="26">
        <f t="shared" si="57"/>
        <v>22.45261462918904</v>
      </c>
      <c r="AA173" s="26">
        <f t="shared" si="57"/>
        <v>22.316814120724995</v>
      </c>
      <c r="AB173" s="26">
        <f t="shared" si="57"/>
        <v>22.359133087656403</v>
      </c>
      <c r="AC173" s="26">
        <f t="shared" si="57"/>
        <v>17.418364652656614</v>
      </c>
    </row>
    <row r="174" spans="1:29" ht="15" customHeight="1">
      <c r="A174" s="15" t="s">
        <v>5</v>
      </c>
      <c r="B174" s="28">
        <f t="shared" si="57"/>
        <v>0.6543048695498687</v>
      </c>
      <c r="C174" s="28">
        <f t="shared" si="57"/>
        <v>0.1326455539652186</v>
      </c>
      <c r="D174" s="28">
        <f t="shared" si="57"/>
        <v>0.10666205682669791</v>
      </c>
      <c r="E174" s="28">
        <f t="shared" si="57"/>
        <v>0.1584171443152684</v>
      </c>
      <c r="F174" s="28">
        <f t="shared" si="57"/>
        <v>0.07304643467741379</v>
      </c>
      <c r="G174" s="28">
        <f t="shared" si="57"/>
        <v>0.038474499367160825</v>
      </c>
      <c r="H174" s="28">
        <f t="shared" si="57"/>
        <v>0.06372712019479232</v>
      </c>
      <c r="I174" s="28">
        <f t="shared" si="57"/>
        <v>0.03746292015799145</v>
      </c>
      <c r="J174" s="28">
        <f t="shared" si="57"/>
        <v>0.07219008688730766</v>
      </c>
      <c r="K174" s="28">
        <f t="shared" si="57"/>
        <v>0.08281733827825773</v>
      </c>
      <c r="L174" s="28">
        <f t="shared" si="57"/>
        <v>0.09860343145159332</v>
      </c>
      <c r="M174" s="28">
        <f t="shared" si="57"/>
        <v>0.22775001989496835</v>
      </c>
      <c r="N174" s="28">
        <f t="shared" si="57"/>
        <v>0.37529668789481263</v>
      </c>
      <c r="O174" s="28">
        <f t="shared" si="57"/>
        <v>0.30604926640967167</v>
      </c>
      <c r="P174" s="28">
        <f t="shared" si="57"/>
        <v>0.31797186872759853</v>
      </c>
      <c r="Q174" s="28">
        <f t="shared" si="57"/>
        <v>0.27490556520455356</v>
      </c>
      <c r="R174" s="28">
        <f t="shared" si="57"/>
        <v>0.2528301033403325</v>
      </c>
      <c r="S174" s="28">
        <f t="shared" si="57"/>
        <v>0.3204328124467856</v>
      </c>
      <c r="T174" s="28">
        <f t="shared" si="57"/>
        <v>0.36880740464200173</v>
      </c>
      <c r="U174" s="28">
        <f t="shared" si="57"/>
        <v>0.3195349860209722</v>
      </c>
      <c r="V174" s="28">
        <f t="shared" si="57"/>
        <v>0.29704748688286875</v>
      </c>
      <c r="W174" s="28">
        <f t="shared" si="57"/>
        <v>0.30522629526699263</v>
      </c>
      <c r="X174" s="28">
        <f t="shared" si="57"/>
        <v>0.4240190828650775</v>
      </c>
      <c r="Y174" s="28">
        <f t="shared" si="57"/>
        <v>0.41727824717696727</v>
      </c>
      <c r="Z174" s="28">
        <f t="shared" si="57"/>
        <v>0.521511173188156</v>
      </c>
      <c r="AA174" s="28">
        <f t="shared" si="57"/>
        <v>0.5161431647313508</v>
      </c>
      <c r="AB174" s="28">
        <f t="shared" si="57"/>
        <v>0.5076237859190899</v>
      </c>
      <c r="AC174" s="28">
        <f t="shared" si="57"/>
        <v>0.46074486975587914</v>
      </c>
    </row>
    <row r="175" spans="1:29" ht="15" customHeight="1">
      <c r="A175" s="15" t="s">
        <v>6</v>
      </c>
      <c r="B175" s="28">
        <f t="shared" si="57"/>
        <v>0.08521179696463406</v>
      </c>
      <c r="C175" s="28">
        <f t="shared" si="57"/>
        <v>0.06165215888524245</v>
      </c>
      <c r="D175" s="28">
        <f t="shared" si="57"/>
        <v>0.032113307431693994</v>
      </c>
      <c r="E175" s="28">
        <f t="shared" si="57"/>
        <v>0.04224457181740491</v>
      </c>
      <c r="F175" s="28">
        <f t="shared" si="57"/>
        <v>0.06007961195361251</v>
      </c>
      <c r="G175" s="28">
        <f t="shared" si="57"/>
        <v>0.03953586486694457</v>
      </c>
      <c r="H175" s="28">
        <f t="shared" si="57"/>
        <v>0.06995100029874232</v>
      </c>
      <c r="I175" s="28">
        <f t="shared" si="57"/>
        <v>0.0393257172929192</v>
      </c>
      <c r="J175" s="28">
        <f t="shared" si="57"/>
        <v>0.05403702410278</v>
      </c>
      <c r="K175" s="28">
        <f t="shared" si="57"/>
        <v>0.06213610961321397</v>
      </c>
      <c r="L175" s="28">
        <f t="shared" si="57"/>
        <v>0.08558561597763106</v>
      </c>
      <c r="M175" s="28">
        <f t="shared" si="57"/>
        <v>0.11795626196008152</v>
      </c>
      <c r="N175" s="28">
        <f t="shared" si="57"/>
        <v>0.24499538217899477</v>
      </c>
      <c r="O175" s="28">
        <f t="shared" si="57"/>
        <v>0.1418803844952778</v>
      </c>
      <c r="P175" s="28">
        <f t="shared" si="57"/>
        <v>0.15048759990027977</v>
      </c>
      <c r="Q175" s="28">
        <f t="shared" si="57"/>
        <v>0.14076167007893323</v>
      </c>
      <c r="R175" s="28">
        <f t="shared" si="57"/>
        <v>0.1271790034104696</v>
      </c>
      <c r="S175" s="28">
        <f t="shared" si="57"/>
        <v>0.1723759843621351</v>
      </c>
      <c r="T175" s="28">
        <f t="shared" si="57"/>
        <v>0.2077448729962142</v>
      </c>
      <c r="U175" s="28">
        <f t="shared" si="57"/>
        <v>0.16860354958706586</v>
      </c>
      <c r="V175" s="28">
        <f t="shared" si="57"/>
        <v>0.18557893643869627</v>
      </c>
      <c r="W175" s="28">
        <f t="shared" si="57"/>
        <v>0.1899931867075709</v>
      </c>
      <c r="X175" s="28">
        <f t="shared" si="57"/>
        <v>0.1996153573057974</v>
      </c>
      <c r="Y175" s="28">
        <f t="shared" si="57"/>
        <v>0.2136008852201745</v>
      </c>
      <c r="Z175" s="28">
        <f t="shared" si="57"/>
        <v>0.30565221127652736</v>
      </c>
      <c r="AA175" s="28">
        <f t="shared" si="57"/>
        <v>0.26918752563684195</v>
      </c>
      <c r="AB175" s="28">
        <f t="shared" si="57"/>
        <v>0.2691170357909775</v>
      </c>
      <c r="AC175" s="28">
        <f t="shared" si="57"/>
        <v>0.27069731173663975</v>
      </c>
    </row>
    <row r="176" spans="1:29" ht="15" customHeight="1">
      <c r="A176" s="15" t="s">
        <v>7</v>
      </c>
      <c r="B176" s="28">
        <f t="shared" si="57"/>
        <v>0.10347146774276991</v>
      </c>
      <c r="C176" s="28">
        <f t="shared" si="57"/>
        <v>0.08967586746944356</v>
      </c>
      <c r="D176" s="28">
        <f t="shared" si="57"/>
        <v>0.07454874939500392</v>
      </c>
      <c r="E176" s="28">
        <f t="shared" si="57"/>
        <v>0.2752937930100887</v>
      </c>
      <c r="F176" s="28">
        <f t="shared" si="57"/>
        <v>0.20963030070145378</v>
      </c>
      <c r="G176" s="28">
        <f t="shared" si="57"/>
        <v>0.1018910879792397</v>
      </c>
      <c r="H176" s="28">
        <f t="shared" si="57"/>
        <v>0.24881990241660953</v>
      </c>
      <c r="I176" s="28">
        <f t="shared" si="57"/>
        <v>0.3103282041816677</v>
      </c>
      <c r="J176" s="28">
        <f t="shared" si="57"/>
        <v>0.2631490496671839</v>
      </c>
      <c r="K176" s="28">
        <f t="shared" si="57"/>
        <v>0.057197222521917994</v>
      </c>
      <c r="L176" s="28">
        <f t="shared" si="57"/>
        <v>0.30674383664083466</v>
      </c>
      <c r="M176" s="28">
        <f t="shared" si="57"/>
        <v>0.5693785537935252</v>
      </c>
      <c r="N176" s="28">
        <f t="shared" si="57"/>
        <v>0.22719142601961528</v>
      </c>
      <c r="O176" s="28">
        <f t="shared" si="57"/>
        <v>0.07340233184892055</v>
      </c>
      <c r="P176" s="28">
        <f t="shared" si="57"/>
        <v>0.12481214338684182</v>
      </c>
      <c r="Q176" s="28">
        <f t="shared" si="57"/>
        <v>0.17419471640289125</v>
      </c>
      <c r="R176" s="28">
        <f t="shared" si="57"/>
        <v>0.21481166462639475</v>
      </c>
      <c r="S176" s="28">
        <f t="shared" si="57"/>
        <v>0.26536736184306325</v>
      </c>
      <c r="T176" s="28">
        <f t="shared" si="57"/>
        <v>0.3510668818415616</v>
      </c>
      <c r="U176" s="28">
        <f t="shared" si="57"/>
        <v>0.23537612699699567</v>
      </c>
      <c r="V176" s="28">
        <f t="shared" si="57"/>
        <v>0.39932517289381086</v>
      </c>
      <c r="W176" s="28">
        <f t="shared" si="57"/>
        <v>0.3949785496768016</v>
      </c>
      <c r="X176" s="28">
        <f t="shared" si="57"/>
        <v>0.2637485387780328</v>
      </c>
      <c r="Y176" s="28">
        <f t="shared" si="57"/>
        <v>0.18545087236826616</v>
      </c>
      <c r="Z176" s="28">
        <f t="shared" si="57"/>
        <v>0.189579289223584</v>
      </c>
      <c r="AA176" s="28">
        <f t="shared" si="57"/>
        <v>0.05217887763394628</v>
      </c>
      <c r="AB176" s="28">
        <f t="shared" si="57"/>
        <v>0.026064989258791662</v>
      </c>
      <c r="AC176" s="28">
        <f t="shared" si="57"/>
        <v>0.009363371060636474</v>
      </c>
    </row>
    <row r="177" spans="1:29" ht="15" customHeight="1">
      <c r="A177" s="15" t="s">
        <v>8</v>
      </c>
      <c r="B177" s="28">
        <f t="shared" si="57"/>
        <v>0.6177855279935969</v>
      </c>
      <c r="C177" s="28">
        <f t="shared" si="57"/>
        <v>0.4166191342851232</v>
      </c>
      <c r="D177" s="28">
        <f t="shared" si="57"/>
        <v>0.6342378217759564</v>
      </c>
      <c r="E177" s="28">
        <f t="shared" si="57"/>
        <v>0.08660137222568007</v>
      </c>
      <c r="F177" s="28">
        <f t="shared" si="57"/>
        <v>0.12102367875547845</v>
      </c>
      <c r="G177" s="28">
        <f t="shared" si="57"/>
        <v>0.17379860058958854</v>
      </c>
      <c r="H177" s="28">
        <f t="shared" si="57"/>
        <v>0.1834691613251346</v>
      </c>
      <c r="I177" s="28">
        <f t="shared" si="57"/>
        <v>0.05809167361515433</v>
      </c>
      <c r="J177" s="28">
        <f t="shared" si="57"/>
        <v>0.09157446207001065</v>
      </c>
      <c r="K177" s="28">
        <f t="shared" si="57"/>
        <v>0.15565725816067805</v>
      </c>
      <c r="L177" s="28">
        <f t="shared" si="57"/>
        <v>0.19748192057076033</v>
      </c>
      <c r="M177" s="28">
        <f t="shared" si="57"/>
        <v>0.15804071709549383</v>
      </c>
      <c r="N177" s="28">
        <f t="shared" si="57"/>
        <v>0.1017646325377388</v>
      </c>
      <c r="O177" s="28">
        <f t="shared" si="57"/>
        <v>0.2850164405058375</v>
      </c>
      <c r="P177" s="28">
        <f t="shared" si="57"/>
        <v>0.2985104845015001</v>
      </c>
      <c r="Q177" s="28">
        <f t="shared" si="57"/>
        <v>0.42701950888815543</v>
      </c>
      <c r="R177" s="28">
        <f t="shared" si="57"/>
        <v>0.2522860845447724</v>
      </c>
      <c r="S177" s="28">
        <f t="shared" si="57"/>
        <v>0.2361472399837004</v>
      </c>
      <c r="T177" s="28">
        <f t="shared" si="57"/>
        <v>0.05067220882317353</v>
      </c>
      <c r="U177" s="28">
        <f t="shared" si="57"/>
        <v>0.04807801293223104</v>
      </c>
      <c r="V177" s="28">
        <f t="shared" si="57"/>
        <v>0.03857022843086899</v>
      </c>
      <c r="W177" s="28">
        <f t="shared" si="57"/>
        <v>0.08500510406411843</v>
      </c>
      <c r="X177" s="28">
        <f t="shared" si="57"/>
        <v>0.05783305951407512</v>
      </c>
      <c r="Y177" s="28">
        <f t="shared" si="57"/>
        <v>0.07205918980451358</v>
      </c>
      <c r="Z177" s="28">
        <f t="shared" si="57"/>
        <v>0.034306533571344715</v>
      </c>
      <c r="AA177" s="28">
        <f t="shared" si="57"/>
        <v>0.07306988541813958</v>
      </c>
      <c r="AB177" s="28">
        <f t="shared" si="57"/>
        <v>0.03272957834141303</v>
      </c>
      <c r="AC177" s="28">
        <f t="shared" si="57"/>
        <v>0.03357735126538301</v>
      </c>
    </row>
    <row r="178" spans="1:29" ht="15" customHeight="1">
      <c r="A178" s="15" t="s">
        <v>9</v>
      </c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>
        <f>(AB12/AB$166)*100</f>
        <v>0</v>
      </c>
      <c r="AC178" s="28">
        <f>(AC12/AC$166)*100</f>
        <v>0</v>
      </c>
    </row>
    <row r="179" spans="1:29" ht="15" customHeight="1">
      <c r="A179" s="15" t="s">
        <v>16</v>
      </c>
      <c r="B179" s="28">
        <f aca="true" t="shared" si="58" ref="B179:AC182">(B13/B$166)*100</f>
        <v>1.7377120023859303</v>
      </c>
      <c r="C179" s="28">
        <f t="shared" si="58"/>
        <v>2.2325554505413554</v>
      </c>
      <c r="D179" s="28">
        <f t="shared" si="58"/>
        <v>1.7708195240905544</v>
      </c>
      <c r="E179" s="28">
        <f t="shared" si="58"/>
        <v>2.491725661029933</v>
      </c>
      <c r="F179" s="28">
        <f t="shared" si="58"/>
        <v>3.483320811037146</v>
      </c>
      <c r="G179" s="28">
        <f t="shared" si="58"/>
        <v>2.8611760460420355</v>
      </c>
      <c r="H179" s="28">
        <f t="shared" si="58"/>
        <v>2.3856403041923104</v>
      </c>
      <c r="I179" s="28">
        <f t="shared" si="58"/>
        <v>3.011591027286344</v>
      </c>
      <c r="J179" s="28">
        <f t="shared" si="58"/>
        <v>3.57252979206589</v>
      </c>
      <c r="K179" s="28">
        <f t="shared" si="58"/>
        <v>3.7228623275863093</v>
      </c>
      <c r="L179" s="28">
        <f t="shared" si="58"/>
        <v>4.671389731128602</v>
      </c>
      <c r="M179" s="28">
        <f t="shared" si="58"/>
        <v>4.070124687768341</v>
      </c>
      <c r="N179" s="28">
        <f t="shared" si="58"/>
        <v>4.2637670159428485</v>
      </c>
      <c r="O179" s="28">
        <f t="shared" si="58"/>
        <v>4.133052633236326</v>
      </c>
      <c r="P179" s="28">
        <f t="shared" si="58"/>
        <v>3.9182754791600973</v>
      </c>
      <c r="Q179" s="28">
        <f t="shared" si="58"/>
        <v>4.3087560273241525</v>
      </c>
      <c r="R179" s="28">
        <f t="shared" si="58"/>
        <v>4.520160480943745</v>
      </c>
      <c r="S179" s="28">
        <f t="shared" si="58"/>
        <v>4.859138026342155</v>
      </c>
      <c r="T179" s="28">
        <f t="shared" si="58"/>
        <v>6.256717461495399</v>
      </c>
      <c r="U179" s="28">
        <f t="shared" si="58"/>
        <v>6.3191818076413675</v>
      </c>
      <c r="V179" s="28">
        <f t="shared" si="58"/>
        <v>7.180958781954757</v>
      </c>
      <c r="W179" s="28">
        <f t="shared" si="58"/>
        <v>6.435710342819364</v>
      </c>
      <c r="X179" s="28">
        <f t="shared" si="58"/>
        <v>6.792019156504354</v>
      </c>
      <c r="Y179" s="28">
        <f t="shared" si="58"/>
        <v>6.384236303080895</v>
      </c>
      <c r="Z179" s="28">
        <f t="shared" si="58"/>
        <v>6.776541284255187</v>
      </c>
      <c r="AA179" s="28">
        <f t="shared" si="58"/>
        <v>7.0089159995208625</v>
      </c>
      <c r="AB179" s="28">
        <f t="shared" si="58"/>
        <v>6.850613147427345</v>
      </c>
      <c r="AC179" s="28">
        <f t="shared" si="58"/>
        <v>5.265925142442445</v>
      </c>
    </row>
    <row r="180" spans="1:29" ht="15" customHeight="1">
      <c r="A180" s="15" t="s">
        <v>10</v>
      </c>
      <c r="B180" s="28"/>
      <c r="C180" s="28"/>
      <c r="D180" s="28"/>
      <c r="E180" s="28"/>
      <c r="F180" s="28">
        <f t="shared" si="58"/>
        <v>0.18369665525385123</v>
      </c>
      <c r="G180" s="28">
        <f t="shared" si="58"/>
        <v>0</v>
      </c>
      <c r="H180" s="28">
        <f t="shared" si="58"/>
        <v>0.05209117043523364</v>
      </c>
      <c r="I180" s="28">
        <f t="shared" si="58"/>
        <v>0.038635792428131144</v>
      </c>
      <c r="J180" s="28">
        <f t="shared" si="58"/>
        <v>1.1806175077247358</v>
      </c>
      <c r="K180" s="28">
        <f t="shared" si="58"/>
        <v>2.9819426167499605</v>
      </c>
      <c r="L180" s="28">
        <f t="shared" si="58"/>
        <v>0.9424827267545007</v>
      </c>
      <c r="M180" s="28">
        <f t="shared" si="58"/>
        <v>0.25492592168168854</v>
      </c>
      <c r="N180" s="28">
        <f t="shared" si="58"/>
        <v>0.0627205886442342</v>
      </c>
      <c r="O180" s="28">
        <f t="shared" si="58"/>
        <v>0.5825725389756764</v>
      </c>
      <c r="P180" s="28">
        <f t="shared" si="58"/>
        <v>0.35129253991649306</v>
      </c>
      <c r="Q180" s="28">
        <f t="shared" si="58"/>
        <v>0.5111866627184494</v>
      </c>
      <c r="R180" s="28">
        <f t="shared" si="58"/>
        <v>0.2971289950429892</v>
      </c>
      <c r="S180" s="28">
        <f t="shared" si="58"/>
        <v>0.7559155212331004</v>
      </c>
      <c r="T180" s="28">
        <f t="shared" si="58"/>
        <v>0.5064845469792021</v>
      </c>
      <c r="U180" s="28">
        <f t="shared" si="58"/>
        <v>0.2532470813168359</v>
      </c>
      <c r="V180" s="28">
        <f t="shared" si="58"/>
        <v>1.7050914678400322</v>
      </c>
      <c r="W180" s="28">
        <f t="shared" si="58"/>
        <v>0.46330226452739076</v>
      </c>
      <c r="X180" s="28">
        <f t="shared" si="58"/>
        <v>0.2021710598744297</v>
      </c>
      <c r="Y180" s="28">
        <f t="shared" si="58"/>
        <v>0.9032343295203131</v>
      </c>
      <c r="Z180" s="28">
        <f t="shared" si="58"/>
        <v>0.42070674491581034</v>
      </c>
      <c r="AA180" s="28">
        <f t="shared" si="58"/>
        <v>0</v>
      </c>
      <c r="AB180" s="28">
        <f t="shared" si="58"/>
        <v>0.6539681172231746</v>
      </c>
      <c r="AC180" s="28">
        <f t="shared" si="58"/>
        <v>0.1897189753408582</v>
      </c>
    </row>
    <row r="181" spans="1:29" ht="15" customHeight="1">
      <c r="A181" s="15" t="s">
        <v>11</v>
      </c>
      <c r="B181" s="28"/>
      <c r="C181" s="28"/>
      <c r="D181" s="28"/>
      <c r="E181" s="28"/>
      <c r="F181" s="28">
        <f t="shared" si="58"/>
        <v>0</v>
      </c>
      <c r="G181" s="28">
        <f t="shared" si="58"/>
        <v>0</v>
      </c>
      <c r="H181" s="28">
        <f t="shared" si="58"/>
        <v>0</v>
      </c>
      <c r="I181" s="28">
        <f t="shared" si="58"/>
        <v>0</v>
      </c>
      <c r="J181" s="28">
        <f t="shared" si="58"/>
        <v>0</v>
      </c>
      <c r="K181" s="28">
        <f t="shared" si="58"/>
        <v>0.0647355238717908</v>
      </c>
      <c r="L181" s="28">
        <f t="shared" si="58"/>
        <v>0.13794142028821157</v>
      </c>
      <c r="M181" s="28">
        <f t="shared" si="58"/>
        <v>1.458571140208257</v>
      </c>
      <c r="N181" s="28">
        <f t="shared" si="58"/>
        <v>1.491703827533319</v>
      </c>
      <c r="O181" s="28">
        <f t="shared" si="58"/>
        <v>6.531030962733979</v>
      </c>
      <c r="P181" s="28">
        <f t="shared" si="58"/>
        <v>6.63689969813432</v>
      </c>
      <c r="Q181" s="28">
        <f t="shared" si="58"/>
        <v>0</v>
      </c>
      <c r="R181" s="28">
        <f t="shared" si="58"/>
        <v>0</v>
      </c>
      <c r="S181" s="28">
        <f t="shared" si="58"/>
        <v>0</v>
      </c>
      <c r="T181" s="28">
        <f t="shared" si="58"/>
        <v>0.0920273203842455</v>
      </c>
      <c r="U181" s="28">
        <f t="shared" si="58"/>
        <v>0.06763687171140198</v>
      </c>
      <c r="V181" s="28">
        <f t="shared" si="58"/>
        <v>0.08179957407872072</v>
      </c>
      <c r="W181" s="28">
        <f t="shared" si="58"/>
        <v>0.0890683301580836</v>
      </c>
      <c r="X181" s="28">
        <f t="shared" si="58"/>
        <v>0.10634450769539634</v>
      </c>
      <c r="Y181" s="28">
        <f t="shared" si="58"/>
        <v>0.04120032422143639</v>
      </c>
      <c r="Z181" s="28">
        <f t="shared" si="58"/>
        <v>0.019920741025999205</v>
      </c>
      <c r="AA181" s="28">
        <f t="shared" si="58"/>
        <v>0</v>
      </c>
      <c r="AB181" s="28">
        <f t="shared" si="58"/>
        <v>0</v>
      </c>
      <c r="AC181" s="28">
        <f t="shared" si="58"/>
        <v>0</v>
      </c>
    </row>
    <row r="182" spans="1:29" ht="15" customHeight="1">
      <c r="A182" s="15" t="s">
        <v>12</v>
      </c>
      <c r="B182" s="28"/>
      <c r="C182" s="28"/>
      <c r="D182" s="28"/>
      <c r="E182" s="28"/>
      <c r="F182" s="28">
        <f t="shared" si="58"/>
        <v>0</v>
      </c>
      <c r="G182" s="28">
        <f t="shared" si="58"/>
        <v>0</v>
      </c>
      <c r="H182" s="28">
        <f t="shared" si="58"/>
        <v>0</v>
      </c>
      <c r="I182" s="28">
        <f t="shared" si="58"/>
        <v>0</v>
      </c>
      <c r="J182" s="28">
        <f t="shared" si="58"/>
        <v>0</v>
      </c>
      <c r="K182" s="28">
        <f t="shared" si="58"/>
        <v>0</v>
      </c>
      <c r="L182" s="28">
        <f t="shared" si="58"/>
        <v>0</v>
      </c>
      <c r="M182" s="28">
        <f t="shared" si="58"/>
        <v>0</v>
      </c>
      <c r="N182" s="28">
        <f t="shared" si="58"/>
        <v>0</v>
      </c>
      <c r="O182" s="28">
        <f t="shared" si="58"/>
        <v>0</v>
      </c>
      <c r="P182" s="28">
        <f t="shared" si="58"/>
        <v>0</v>
      </c>
      <c r="Q182" s="28">
        <f t="shared" si="58"/>
        <v>7.924890823025121</v>
      </c>
      <c r="R182" s="28">
        <f t="shared" si="58"/>
        <v>7.697106411423943</v>
      </c>
      <c r="S182" s="28">
        <f t="shared" si="58"/>
        <v>9.573219873071714</v>
      </c>
      <c r="T182" s="28">
        <f t="shared" si="58"/>
        <v>9.977904003856576</v>
      </c>
      <c r="U182" s="28">
        <f t="shared" si="58"/>
        <v>10.166701790629917</v>
      </c>
      <c r="V182" s="28">
        <f t="shared" si="58"/>
        <v>11.325078436288065</v>
      </c>
      <c r="W182" s="28">
        <f t="shared" si="58"/>
        <v>12.07145388600438</v>
      </c>
      <c r="X182" s="28">
        <f t="shared" si="58"/>
        <v>12.656919718055917</v>
      </c>
      <c r="Y182" s="28">
        <f t="shared" si="58"/>
        <v>13.354407059466114</v>
      </c>
      <c r="Z182" s="28">
        <f t="shared" si="58"/>
        <v>12.996179297665202</v>
      </c>
      <c r="AA182" s="28">
        <f t="shared" si="58"/>
        <v>12.978749430973439</v>
      </c>
      <c r="AB182" s="28">
        <f t="shared" si="58"/>
        <v>12.959215975935368</v>
      </c>
      <c r="AC182" s="28">
        <f t="shared" si="58"/>
        <v>10.432644411160693</v>
      </c>
    </row>
    <row r="183" spans="1:29" ht="15" customHeight="1">
      <c r="A183" s="15" t="s">
        <v>13</v>
      </c>
      <c r="B183" s="28"/>
      <c r="C183" s="28"/>
      <c r="D183" s="28"/>
      <c r="E183" s="28"/>
      <c r="F183" s="28">
        <f>(F17/F$166)*100</f>
        <v>0.10848908345580391</v>
      </c>
      <c r="G183" s="28">
        <f>(G17/G$166)*100</f>
        <v>0.07827570560905132</v>
      </c>
      <c r="H183" s="28"/>
      <c r="I183" s="28">
        <f>(I17/I$166)*100</f>
        <v>0.007037233620838173</v>
      </c>
      <c r="J183" s="28">
        <f>(J17/J$166)*100</f>
        <v>0.04724721573569893</v>
      </c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>
        <f>(U17/U$166)*100</f>
        <v>0.5592389283647156</v>
      </c>
      <c r="V183" s="28">
        <f aca="true" t="shared" si="59" ref="V183:AA183">V17/V$166</f>
        <v>1.497275129626526E-05</v>
      </c>
      <c r="W183" s="28">
        <f t="shared" si="59"/>
        <v>0.0010288151944294773</v>
      </c>
      <c r="X183" s="28">
        <f t="shared" si="59"/>
        <v>3.0631978768852986E-05</v>
      </c>
      <c r="Y183" s="28">
        <f t="shared" si="59"/>
        <v>0</v>
      </c>
      <c r="Z183" s="28">
        <f t="shared" si="59"/>
        <v>0.004654995011418451</v>
      </c>
      <c r="AA183" s="28">
        <f t="shared" si="59"/>
        <v>0.0032142640561444212</v>
      </c>
      <c r="AB183" s="28">
        <f>(AB17/AB$166)*100</f>
        <v>0.21171215043987202</v>
      </c>
      <c r="AC183" s="28">
        <f>(AC17/AC$166)*100</f>
        <v>0.15585797446072605</v>
      </c>
    </row>
    <row r="184" spans="1:29" ht="15" customHeight="1">
      <c r="A184" s="15" t="s">
        <v>14</v>
      </c>
      <c r="B184" s="28">
        <f>(B18/B$166)*100</f>
        <v>0.18563998624438133</v>
      </c>
      <c r="C184" s="28">
        <f>(C18/C$166)*100</f>
        <v>0.3474939864440938</v>
      </c>
      <c r="D184" s="28">
        <f>(D18/D$166)*100</f>
        <v>0.444998688696331</v>
      </c>
      <c r="E184" s="28">
        <f>(E18/E$166)*100</f>
        <v>0.1901005731783221</v>
      </c>
      <c r="F184" s="28">
        <f>(F18/F$166)*100</f>
        <v>0.0017289096965068349</v>
      </c>
      <c r="G184" s="28">
        <f>(G18/G$166)*100</f>
        <v>0.10985132922761778</v>
      </c>
      <c r="H184" s="28"/>
      <c r="I184" s="28">
        <f>(I18/I$166)*100</f>
        <v>0.13695008566042915</v>
      </c>
      <c r="J184" s="28">
        <f>(J18/J$166)*100</f>
        <v>0.10765188395475704</v>
      </c>
      <c r="K184" s="28"/>
      <c r="L184" s="28">
        <f>(L18/L$166)*100</f>
        <v>0.009823826868602135</v>
      </c>
      <c r="M184" s="28"/>
      <c r="N184" s="28">
        <f>(N18/N$166)*100</f>
        <v>0.2895851826140656</v>
      </c>
      <c r="O184" s="28">
        <f>(O18/O$166)*100</f>
        <v>0.02579965413269443</v>
      </c>
      <c r="P184" s="28">
        <f>(P18/P$166)*100</f>
        <v>0.054298116919759276</v>
      </c>
      <c r="Q184" s="28">
        <f>(Q18/Q$166)*100</f>
        <v>0.12641577951978253</v>
      </c>
      <c r="R184" s="28">
        <f>R18/R$166</f>
        <v>0.0016911356331921182</v>
      </c>
      <c r="S184" s="28">
        <f>(S18/S$166)*100</f>
        <v>0.522835042269034</v>
      </c>
      <c r="T184" s="28">
        <f>(T18/T$166)*100</f>
        <v>0.73082260839643</v>
      </c>
      <c r="U184" s="28">
        <f>(U18/U$166)*100</f>
        <v>0.49405768808122574</v>
      </c>
      <c r="V184" s="28"/>
      <c r="W184" s="28">
        <f>W18/W$166</f>
        <v>0.013524756220081945</v>
      </c>
      <c r="X184" s="28">
        <f>X18/X$166</f>
        <v>0.011386577042397907</v>
      </c>
      <c r="Y184" s="28">
        <f>Y18/Y$166</f>
        <v>0.010180008034152942</v>
      </c>
      <c r="Z184" s="28">
        <f>Z18/Z$166</f>
        <v>0.0072271785292537995</v>
      </c>
      <c r="AA184" s="28">
        <f>AA18/AA$166</f>
        <v>0.01097142831195975</v>
      </c>
      <c r="AB184" s="28">
        <f>(AB18/AB$166)*100</f>
        <v>0.8480883073203709</v>
      </c>
      <c r="AC184" s="28">
        <f>(AC18/AC$166)*100</f>
        <v>0.5998352454333493</v>
      </c>
    </row>
    <row r="185" spans="1:29" ht="15" customHeight="1">
      <c r="A185" s="2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45"/>
      <c r="AC185" s="28"/>
    </row>
    <row r="186" spans="1:29" s="27" customFormat="1" ht="15" customHeight="1">
      <c r="A186" s="8" t="s">
        <v>21</v>
      </c>
      <c r="B186" s="26">
        <f aca="true" t="shared" si="60" ref="B186:AC186">(B20/B$166)*100</f>
        <v>3.384125650881181</v>
      </c>
      <c r="C186" s="26">
        <f t="shared" si="60"/>
        <v>3.2806421515904765</v>
      </c>
      <c r="D186" s="26">
        <f t="shared" si="60"/>
        <v>3.063380148216238</v>
      </c>
      <c r="E186" s="26">
        <f t="shared" si="60"/>
        <v>3.2802910016214915</v>
      </c>
      <c r="F186" s="26">
        <f t="shared" si="60"/>
        <v>4.241015485531267</v>
      </c>
      <c r="G186" s="26">
        <f t="shared" si="60"/>
        <v>3.403003133681638</v>
      </c>
      <c r="H186" s="26">
        <f t="shared" si="60"/>
        <v>3.003698658862823</v>
      </c>
      <c r="I186" s="26">
        <f t="shared" si="60"/>
        <v>3.639422654243475</v>
      </c>
      <c r="J186" s="26">
        <f t="shared" si="60"/>
        <v>5.388997022208364</v>
      </c>
      <c r="K186" s="26">
        <f t="shared" si="60"/>
        <v>7.127348396782128</v>
      </c>
      <c r="L186" s="26">
        <f t="shared" si="60"/>
        <v>6.450054880867524</v>
      </c>
      <c r="M186" s="26">
        <f t="shared" si="60"/>
        <v>6.856746718393005</v>
      </c>
      <c r="N186" s="26">
        <f t="shared" si="60"/>
        <v>7.0570263415663605</v>
      </c>
      <c r="O186" s="26">
        <f t="shared" si="60"/>
        <v>12.078798963972591</v>
      </c>
      <c r="P186" s="26">
        <f t="shared" si="60"/>
        <v>11.852548797168488</v>
      </c>
      <c r="Q186" s="26">
        <f t="shared" si="60"/>
        <v>13.888128918344023</v>
      </c>
      <c r="R186" s="26">
        <f t="shared" si="60"/>
        <v>13.530617289226443</v>
      </c>
      <c r="S186" s="26">
        <f t="shared" si="60"/>
        <v>16.705431861551688</v>
      </c>
      <c r="T186" s="26">
        <f t="shared" si="60"/>
        <v>18.5422473094148</v>
      </c>
      <c r="U186" s="26">
        <f t="shared" si="60"/>
        <v>18.63165684328273</v>
      </c>
      <c r="V186" s="26">
        <f t="shared" si="60"/>
        <v>21.21494735993744</v>
      </c>
      <c r="W186" s="26">
        <f t="shared" si="60"/>
        <v>21.490095100675845</v>
      </c>
      <c r="X186" s="26">
        <f t="shared" si="60"/>
        <v>21.84439138270976</v>
      </c>
      <c r="Y186" s="26">
        <f t="shared" si="60"/>
        <v>22.58946801427398</v>
      </c>
      <c r="Z186" s="26">
        <f t="shared" si="60"/>
        <v>22.45261462918904</v>
      </c>
      <c r="AA186" s="26">
        <f t="shared" si="60"/>
        <v>22.316814120724995</v>
      </c>
      <c r="AB186" s="26">
        <f t="shared" si="60"/>
        <v>22.359133087656407</v>
      </c>
      <c r="AC186" s="26">
        <f t="shared" si="60"/>
        <v>17.41836465265661</v>
      </c>
    </row>
    <row r="187" spans="1:29" ht="15" customHeight="1">
      <c r="A187" s="15" t="s">
        <v>32</v>
      </c>
      <c r="B187" s="28">
        <f aca="true" t="shared" si="61" ref="B187:AC187">(B21/B$166)*100</f>
        <v>1.8290103562766096</v>
      </c>
      <c r="C187" s="28">
        <f t="shared" si="61"/>
        <v>1.606692625494197</v>
      </c>
      <c r="D187" s="28">
        <f t="shared" si="61"/>
        <v>1.516206872310695</v>
      </c>
      <c r="E187" s="28">
        <f t="shared" si="61"/>
        <v>1.6510586818635753</v>
      </c>
      <c r="F187" s="28">
        <f t="shared" si="61"/>
        <v>1.7315030610515953</v>
      </c>
      <c r="G187" s="28">
        <f t="shared" si="61"/>
        <v>1.7064103822773191</v>
      </c>
      <c r="H187" s="28">
        <f t="shared" si="61"/>
        <v>1.483583594343732</v>
      </c>
      <c r="I187" s="28">
        <f t="shared" si="61"/>
        <v>1.7003198292701645</v>
      </c>
      <c r="J187" s="28">
        <f t="shared" si="61"/>
        <v>1.9708386245194263</v>
      </c>
      <c r="K187" s="28">
        <f t="shared" si="61"/>
        <v>2.801221228660472</v>
      </c>
      <c r="L187" s="28">
        <f t="shared" si="61"/>
        <v>3.0532396999132487</v>
      </c>
      <c r="M187" s="28">
        <f t="shared" si="61"/>
        <v>2.1962699490188218</v>
      </c>
      <c r="N187" s="28">
        <f t="shared" si="61"/>
        <v>2.3966330507535583</v>
      </c>
      <c r="O187" s="28">
        <f t="shared" si="61"/>
        <v>2.416638894064361</v>
      </c>
      <c r="P187" s="28">
        <f t="shared" si="61"/>
        <v>2.4217241882829654</v>
      </c>
      <c r="Q187" s="28">
        <f t="shared" si="61"/>
        <v>2.6145796972826028</v>
      </c>
      <c r="R187" s="28">
        <f t="shared" si="61"/>
        <v>2.497598416152154</v>
      </c>
      <c r="S187" s="28">
        <f t="shared" si="61"/>
        <v>2.708576809377733</v>
      </c>
      <c r="T187" s="28">
        <f t="shared" si="61"/>
        <v>2.475157804124091</v>
      </c>
      <c r="U187" s="28">
        <f t="shared" si="61"/>
        <v>2.4167900324650096</v>
      </c>
      <c r="V187" s="28">
        <f t="shared" si="61"/>
        <v>2.676119176833224</v>
      </c>
      <c r="W187" s="28">
        <f t="shared" si="61"/>
        <v>2.9671564431411586</v>
      </c>
      <c r="X187" s="28">
        <f t="shared" si="61"/>
        <v>2.6467310318057353</v>
      </c>
      <c r="Y187" s="28">
        <f t="shared" si="61"/>
        <v>3.041167963943036</v>
      </c>
      <c r="Z187" s="28">
        <f t="shared" si="61"/>
        <v>3.315305459864456</v>
      </c>
      <c r="AA187" s="28">
        <f t="shared" si="61"/>
        <v>3.106172923732278</v>
      </c>
      <c r="AB187" s="28">
        <f t="shared" si="61"/>
        <v>3.3656959628978598</v>
      </c>
      <c r="AC187" s="28">
        <f t="shared" si="61"/>
        <v>2.3842555162670047</v>
      </c>
    </row>
    <row r="188" spans="1:29" ht="15" customHeight="1">
      <c r="A188" s="17" t="s">
        <v>24</v>
      </c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>
        <f aca="true" t="shared" si="62" ref="X188:AC201">(X22/X$166)*100</f>
        <v>2.089222089259013</v>
      </c>
      <c r="Y188" s="28">
        <f t="shared" si="62"/>
        <v>2.4787127753441807</v>
      </c>
      <c r="Z188" s="28">
        <f t="shared" si="62"/>
        <v>2.688687063835739</v>
      </c>
      <c r="AA188" s="28">
        <f t="shared" si="62"/>
        <v>2.571145832614076</v>
      </c>
      <c r="AB188" s="28">
        <f t="shared" si="62"/>
        <v>2.6884522484252233</v>
      </c>
      <c r="AC188" s="28">
        <f t="shared" si="62"/>
        <v>1.839718975340858</v>
      </c>
    </row>
    <row r="189" spans="1:29" ht="15" customHeight="1">
      <c r="A189" s="17" t="s">
        <v>25</v>
      </c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>
        <f t="shared" si="62"/>
        <v>0.20381521295566063</v>
      </c>
      <c r="Y189" s="28">
        <f t="shared" si="62"/>
        <v>0.22829841209184631</v>
      </c>
      <c r="Z189" s="28">
        <f t="shared" si="62"/>
        <v>0.3002972831448176</v>
      </c>
      <c r="AA189" s="28">
        <f t="shared" si="62"/>
        <v>0.21859691384209837</v>
      </c>
      <c r="AB189" s="28">
        <f t="shared" si="62"/>
        <v>0.21698989113523548</v>
      </c>
      <c r="AC189" s="28">
        <f t="shared" si="62"/>
        <v>0.20306749224094006</v>
      </c>
    </row>
    <row r="190" spans="1:29" ht="15" customHeight="1">
      <c r="A190" s="17" t="s">
        <v>26</v>
      </c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>
        <f t="shared" si="62"/>
        <v>0.35369372959106127</v>
      </c>
      <c r="Y190" s="28">
        <f t="shared" si="62"/>
        <v>0.3341567765070089</v>
      </c>
      <c r="Z190" s="28">
        <f t="shared" si="62"/>
        <v>0.32632111288389876</v>
      </c>
      <c r="AA190" s="28">
        <f t="shared" si="62"/>
        <v>0.31643017727610373</v>
      </c>
      <c r="AB190" s="28">
        <f t="shared" si="62"/>
        <v>0.4602538233374016</v>
      </c>
      <c r="AC190" s="28">
        <f t="shared" si="62"/>
        <v>0.34146904868520606</v>
      </c>
    </row>
    <row r="191" spans="1:29" ht="15" customHeight="1">
      <c r="A191" s="15" t="s">
        <v>17</v>
      </c>
      <c r="B191" s="28">
        <f aca="true" t="shared" si="63" ref="B191:W191">(B25/B$166)*100</f>
        <v>0.31954423861737774</v>
      </c>
      <c r="C191" s="28">
        <f t="shared" si="63"/>
        <v>0.7585083790123768</v>
      </c>
      <c r="D191" s="28">
        <f t="shared" si="63"/>
        <v>0.36356851628024983</v>
      </c>
      <c r="E191" s="28">
        <f t="shared" si="63"/>
        <v>0.5949443864284526</v>
      </c>
      <c r="F191" s="28">
        <f t="shared" si="63"/>
        <v>0.9802917979193755</v>
      </c>
      <c r="G191" s="28">
        <f t="shared" si="63"/>
        <v>0.5558901805117373</v>
      </c>
      <c r="H191" s="28">
        <f t="shared" si="63"/>
        <v>0.3785742724098279</v>
      </c>
      <c r="I191" s="28">
        <f t="shared" si="63"/>
        <v>0.6862682630046796</v>
      </c>
      <c r="J191" s="28">
        <f t="shared" si="63"/>
        <v>0.8953751955988631</v>
      </c>
      <c r="K191" s="28">
        <f t="shared" si="63"/>
        <v>1.4473018708904057</v>
      </c>
      <c r="L191" s="28">
        <f t="shared" si="63"/>
        <v>1.1841517131462604</v>
      </c>
      <c r="M191" s="28">
        <f t="shared" si="63"/>
        <v>1.0639151412739034</v>
      </c>
      <c r="N191" s="28">
        <f t="shared" si="63"/>
        <v>0.25282257026611876</v>
      </c>
      <c r="O191" s="28">
        <f t="shared" si="63"/>
        <v>0.19831212556190317</v>
      </c>
      <c r="P191" s="28">
        <f t="shared" si="63"/>
        <v>0.33470721113419366</v>
      </c>
      <c r="Q191" s="28">
        <f t="shared" si="63"/>
        <v>0.2734892235728934</v>
      </c>
      <c r="R191" s="28">
        <f t="shared" si="63"/>
        <v>0.25866015505650813</v>
      </c>
      <c r="S191" s="28">
        <f t="shared" si="63"/>
        <v>0.9663854459729483</v>
      </c>
      <c r="T191" s="28">
        <f t="shared" si="63"/>
        <v>2.5531504579709248</v>
      </c>
      <c r="U191" s="28">
        <f t="shared" si="63"/>
        <v>1.835985469020137</v>
      </c>
      <c r="V191" s="28">
        <f t="shared" si="63"/>
        <v>1.9563654464775517</v>
      </c>
      <c r="W191" s="28">
        <f t="shared" si="63"/>
        <v>2.201110066692055</v>
      </c>
      <c r="X191" s="28">
        <f t="shared" si="62"/>
        <v>1.17493200160193</v>
      </c>
      <c r="Y191" s="28">
        <f t="shared" si="62"/>
        <v>1.2126153660283583</v>
      </c>
      <c r="Z191" s="28">
        <f t="shared" si="62"/>
        <v>1.0594458436339451</v>
      </c>
      <c r="AA191" s="28">
        <f t="shared" si="62"/>
        <v>2.1461276798036373</v>
      </c>
      <c r="AB191" s="28">
        <f t="shared" si="62"/>
        <v>2.453232996022391</v>
      </c>
      <c r="AC191" s="28">
        <f t="shared" si="62"/>
        <v>1.8442138257955931</v>
      </c>
    </row>
    <row r="192" spans="1:29" ht="15" customHeight="1">
      <c r="A192" s="18" t="s">
        <v>27</v>
      </c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>
        <f t="shared" si="62"/>
        <v>0.033216527471891945</v>
      </c>
      <c r="Y192" s="28">
        <f t="shared" si="62"/>
        <v>0.04761985988356368</v>
      </c>
      <c r="Z192" s="28">
        <f t="shared" si="62"/>
        <v>0.07419235412655108</v>
      </c>
      <c r="AA192" s="28">
        <f t="shared" si="62"/>
        <v>0.010133553748880586</v>
      </c>
      <c r="AB192" s="28">
        <f t="shared" si="62"/>
        <v>0.040607932249600624</v>
      </c>
      <c r="AC192" s="28">
        <f t="shared" si="62"/>
        <v>0.0146958911724287</v>
      </c>
    </row>
    <row r="193" spans="1:29" ht="15" customHeight="1">
      <c r="A193" s="18" t="s">
        <v>28</v>
      </c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>
        <f t="shared" si="62"/>
        <v>1.1417154741300382</v>
      </c>
      <c r="Y193" s="28">
        <f t="shared" si="62"/>
        <v>1.1649955061447945</v>
      </c>
      <c r="Z193" s="28">
        <f t="shared" si="62"/>
        <v>0.9852534895073941</v>
      </c>
      <c r="AA193" s="28">
        <f t="shared" si="62"/>
        <v>2.135994126054757</v>
      </c>
      <c r="AB193" s="28">
        <f t="shared" si="62"/>
        <v>2.412625063772791</v>
      </c>
      <c r="AC193" s="28">
        <f t="shared" si="62"/>
        <v>1.8295179346231643</v>
      </c>
    </row>
    <row r="194" spans="1:29" ht="15" customHeight="1">
      <c r="A194" s="15" t="s">
        <v>18</v>
      </c>
      <c r="B194" s="28">
        <f aca="true" t="shared" si="64" ref="B194:W194">(B28/B$166)*100</f>
        <v>0.5690930725852346</v>
      </c>
      <c r="C194" s="28">
        <f t="shared" si="64"/>
        <v>0.5884978802682234</v>
      </c>
      <c r="D194" s="28">
        <f t="shared" si="64"/>
        <v>0.6525882831654958</v>
      </c>
      <c r="E194" s="28">
        <f t="shared" si="64"/>
        <v>1.03287978093555</v>
      </c>
      <c r="F194" s="28">
        <f t="shared" si="64"/>
        <v>1.2089401052824045</v>
      </c>
      <c r="G194" s="28">
        <f t="shared" si="64"/>
        <v>1.0552626481599903</v>
      </c>
      <c r="H194" s="28">
        <f t="shared" si="64"/>
        <v>0.8292643729806416</v>
      </c>
      <c r="I194" s="28">
        <f t="shared" si="64"/>
        <v>0.9463009445432978</v>
      </c>
      <c r="J194" s="28">
        <f t="shared" si="64"/>
        <v>1.3749537845110358</v>
      </c>
      <c r="K194" s="28">
        <f t="shared" si="64"/>
        <v>1.5097195837149657</v>
      </c>
      <c r="L194" s="28">
        <f t="shared" si="64"/>
        <v>1.8343074189396518</v>
      </c>
      <c r="M194" s="28">
        <f t="shared" si="64"/>
        <v>2.2662350479139106</v>
      </c>
      <c r="N194" s="28">
        <f t="shared" si="64"/>
        <v>3.114287509447599</v>
      </c>
      <c r="O194" s="28">
        <f t="shared" si="64"/>
        <v>8.261586423527374</v>
      </c>
      <c r="P194" s="28">
        <f t="shared" si="64"/>
        <v>8.588244404992992</v>
      </c>
      <c r="Q194" s="28">
        <f t="shared" si="64"/>
        <v>9.502562137756016</v>
      </c>
      <c r="R194" s="28">
        <f t="shared" si="64"/>
        <v>9.447594493652021</v>
      </c>
      <c r="S194" s="28">
        <f t="shared" si="64"/>
        <v>11.58078920578887</v>
      </c>
      <c r="T194" s="28">
        <f t="shared" si="64"/>
        <v>12.42368940665791</v>
      </c>
      <c r="U194" s="28">
        <f t="shared" si="64"/>
        <v>13.323043146085112</v>
      </c>
      <c r="V194" s="28">
        <f t="shared" si="64"/>
        <v>13.627316909367442</v>
      </c>
      <c r="W194" s="28">
        <f t="shared" si="64"/>
        <v>14.944742489171825</v>
      </c>
      <c r="X194" s="28">
        <f t="shared" si="62"/>
        <v>16.49471801149937</v>
      </c>
      <c r="Y194" s="28">
        <f t="shared" si="62"/>
        <v>16.806375474525712</v>
      </c>
      <c r="Z194" s="28">
        <f t="shared" si="62"/>
        <v>16.817173441617864</v>
      </c>
      <c r="AA194" s="28">
        <f t="shared" si="62"/>
        <v>16.027499238712757</v>
      </c>
      <c r="AB194" s="28">
        <f t="shared" si="62"/>
        <v>15.678332571387815</v>
      </c>
      <c r="AC194" s="28">
        <f t="shared" si="62"/>
        <v>12.593688062628352</v>
      </c>
    </row>
    <row r="195" spans="1:29" ht="15" customHeight="1">
      <c r="A195" s="17" t="s">
        <v>29</v>
      </c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>
        <f t="shared" si="62"/>
        <v>13.388522871458845</v>
      </c>
      <c r="Y195" s="28">
        <f t="shared" si="62"/>
        <v>13.676097154716574</v>
      </c>
      <c r="Z195" s="28">
        <f t="shared" si="62"/>
        <v>13.743638845946805</v>
      </c>
      <c r="AA195" s="28">
        <f t="shared" si="62"/>
        <v>12.771827038340957</v>
      </c>
      <c r="AB195" s="28">
        <f t="shared" si="62"/>
        <v>12.57924938237071</v>
      </c>
      <c r="AC195" s="28">
        <f t="shared" si="62"/>
        <v>10.222359217454411</v>
      </c>
    </row>
    <row r="196" spans="1:29" ht="15" customHeight="1">
      <c r="A196" s="17" t="s">
        <v>30</v>
      </c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>
        <f t="shared" si="62"/>
        <v>3.1061951400405237</v>
      </c>
      <c r="Y196" s="28">
        <f t="shared" si="62"/>
        <v>3.1302783198091357</v>
      </c>
      <c r="Z196" s="28">
        <f t="shared" si="62"/>
        <v>3.073534595671059</v>
      </c>
      <c r="AA196" s="28">
        <f t="shared" si="62"/>
        <v>3.2556722003718024</v>
      </c>
      <c r="AB196" s="28">
        <f t="shared" si="62"/>
        <v>3.0990831890171027</v>
      </c>
      <c r="AC196" s="28">
        <f t="shared" si="62"/>
        <v>2.371328845173942</v>
      </c>
    </row>
    <row r="197" spans="1:29" ht="15" customHeight="1">
      <c r="A197" s="15" t="s">
        <v>15</v>
      </c>
      <c r="B197" s="28">
        <f aca="true" t="shared" si="65" ref="B197:T198">(B31/B$166)*100</f>
        <v>0.12173113852090581</v>
      </c>
      <c r="C197" s="28">
        <f t="shared" si="65"/>
        <v>0.052310922690508736</v>
      </c>
      <c r="D197" s="28">
        <f t="shared" si="65"/>
        <v>0.020644269063231854</v>
      </c>
      <c r="E197" s="28">
        <f t="shared" si="65"/>
        <v>0.001408152393913497</v>
      </c>
      <c r="F197" s="28">
        <f t="shared" si="65"/>
        <v>0.012534595299674555</v>
      </c>
      <c r="G197" s="28">
        <f t="shared" si="65"/>
        <v>0.07562229185959196</v>
      </c>
      <c r="H197" s="28">
        <f t="shared" si="65"/>
        <v>0.0025707330864141275</v>
      </c>
      <c r="I197" s="28">
        <f t="shared" si="65"/>
        <v>0.0022767520538005855</v>
      </c>
      <c r="J197" s="28">
        <f t="shared" si="65"/>
        <v>1.13949167362568</v>
      </c>
      <c r="K197" s="28">
        <f t="shared" si="65"/>
        <v>0.14901286649194917</v>
      </c>
      <c r="L197" s="28">
        <f t="shared" si="65"/>
        <v>0.3683686101112911</v>
      </c>
      <c r="M197" s="28">
        <f t="shared" si="65"/>
        <v>0.9775985592378595</v>
      </c>
      <c r="N197" s="28">
        <f t="shared" si="65"/>
        <v>0.9895755277128153</v>
      </c>
      <c r="O197" s="28">
        <f t="shared" si="65"/>
        <v>0.9486316198293756</v>
      </c>
      <c r="P197" s="28">
        <f t="shared" si="65"/>
        <v>0.36829978274898356</v>
      </c>
      <c r="Q197" s="28">
        <f t="shared" si="65"/>
        <v>1.2674986488103166</v>
      </c>
      <c r="R197" s="28">
        <f t="shared" si="65"/>
        <v>0.6791033055524666</v>
      </c>
      <c r="S197" s="28">
        <f t="shared" si="65"/>
        <v>0.43403375995504695</v>
      </c>
      <c r="T197" s="28">
        <f t="shared" si="65"/>
        <v>0.30354353809541246</v>
      </c>
      <c r="U197" s="28"/>
      <c r="V197" s="28">
        <f aca="true" t="shared" si="66" ref="V197:W199">(V31/V$166)*100</f>
        <v>0.22745319932447916</v>
      </c>
      <c r="W197" s="28">
        <f t="shared" si="66"/>
        <v>0.06852146042765746</v>
      </c>
      <c r="X197" s="28">
        <f t="shared" si="62"/>
        <v>0</v>
      </c>
      <c r="Y197" s="28">
        <f t="shared" si="62"/>
        <v>0.7231195153715189</v>
      </c>
      <c r="Z197" s="28">
        <f t="shared" si="62"/>
        <v>0.01690208059272865</v>
      </c>
      <c r="AA197" s="28">
        <f t="shared" si="62"/>
        <v>0.004728336787270777</v>
      </c>
      <c r="AB197" s="28">
        <f t="shared" si="62"/>
        <v>0.015045408494208764</v>
      </c>
      <c r="AC197" s="28">
        <f t="shared" si="62"/>
        <v>0.10451492364467366</v>
      </c>
    </row>
    <row r="198" spans="1:29" ht="15" customHeight="1">
      <c r="A198" s="15" t="s">
        <v>14</v>
      </c>
      <c r="B198" s="28">
        <f>(B32/B$166)*100</f>
        <v>0.5447468448810534</v>
      </c>
      <c r="C198" s="28">
        <f>(C32/C$166)*100</f>
        <v>0.2746323441251709</v>
      </c>
      <c r="D198" s="28">
        <f>(D32/D$166)*100</f>
        <v>0.5103722073965653</v>
      </c>
      <c r="E198" s="28"/>
      <c r="F198" s="28">
        <f t="shared" si="65"/>
        <v>0.18023883586083755</v>
      </c>
      <c r="G198" s="28">
        <f t="shared" si="65"/>
        <v>0.009817630872999658</v>
      </c>
      <c r="H198" s="28">
        <f t="shared" si="65"/>
        <v>0.3097056860422073</v>
      </c>
      <c r="I198" s="28">
        <f t="shared" si="65"/>
        <v>0.21877517462429263</v>
      </c>
      <c r="J198" s="28">
        <f t="shared" si="65"/>
        <v>0.008267383244891471</v>
      </c>
      <c r="K198" s="28">
        <f t="shared" si="65"/>
        <v>1.2127220634822378</v>
      </c>
      <c r="L198" s="28">
        <f t="shared" si="65"/>
        <v>0.0099874387570727</v>
      </c>
      <c r="M198" s="28">
        <f t="shared" si="65"/>
        <v>0.35272802094850975</v>
      </c>
      <c r="N198" s="28">
        <f t="shared" si="65"/>
        <v>0.3037076833862699</v>
      </c>
      <c r="O198" s="28">
        <f t="shared" si="65"/>
        <v>0.2536299009895794</v>
      </c>
      <c r="P198" s="28">
        <f t="shared" si="65"/>
        <v>0.1395732100093549</v>
      </c>
      <c r="Q198" s="28">
        <f t="shared" si="65"/>
        <v>0.22999921092219439</v>
      </c>
      <c r="R198" s="28">
        <f t="shared" si="65"/>
        <v>0.6476609188132932</v>
      </c>
      <c r="S198" s="28">
        <f t="shared" si="65"/>
        <v>1.0156466404570894</v>
      </c>
      <c r="T198" s="28">
        <f t="shared" si="65"/>
        <v>0.694678782182218</v>
      </c>
      <c r="U198" s="28">
        <f>(U32/U$166)*100</f>
        <v>0.9248865231484503</v>
      </c>
      <c r="V198" s="28">
        <f t="shared" si="66"/>
        <v>1.562816151891427</v>
      </c>
      <c r="W198" s="28">
        <f t="shared" si="66"/>
        <v>1.219496311085064</v>
      </c>
      <c r="X198" s="28">
        <f t="shared" si="62"/>
        <v>1.4168831612398134</v>
      </c>
      <c r="Y198" s="28">
        <f t="shared" si="62"/>
        <v>0.8061896944053539</v>
      </c>
      <c r="Z198" s="28">
        <f t="shared" si="62"/>
        <v>1.169314852140064</v>
      </c>
      <c r="AA198" s="28">
        <f t="shared" si="62"/>
        <v>0.9733125591730084</v>
      </c>
      <c r="AB198" s="28">
        <f t="shared" si="62"/>
        <v>0.8468261488541301</v>
      </c>
      <c r="AC198" s="28">
        <f t="shared" si="62"/>
        <v>0.49169232432098575</v>
      </c>
    </row>
    <row r="199" spans="1:29" ht="15" customHeight="1">
      <c r="A199" s="15" t="s">
        <v>11</v>
      </c>
      <c r="B199" s="28"/>
      <c r="C199" s="28"/>
      <c r="D199" s="28"/>
      <c r="E199" s="28"/>
      <c r="F199" s="28">
        <f>(F33/F$166)*100</f>
        <v>0.1275070901173791</v>
      </c>
      <c r="G199" s="28"/>
      <c r="H199" s="28"/>
      <c r="I199" s="28">
        <f>(I33/I$166)*100</f>
        <v>0.08548169074724016</v>
      </c>
      <c r="J199" s="28">
        <f>(J33/J$166)*100</f>
        <v>7.036070846716147E-05</v>
      </c>
      <c r="K199" s="28">
        <f>(K33/K$166)*100</f>
        <v>0.007370783542097846</v>
      </c>
      <c r="L199" s="28"/>
      <c r="M199" s="28"/>
      <c r="N199" s="28"/>
      <c r="O199" s="28"/>
      <c r="P199" s="28"/>
      <c r="Q199" s="28"/>
      <c r="R199" s="28"/>
      <c r="S199" s="28"/>
      <c r="T199" s="28">
        <f>(T33/T$166)*100</f>
        <v>0.0920273203842455</v>
      </c>
      <c r="U199" s="28">
        <f>(U33/U$166)*100</f>
        <v>0.06763687171140198</v>
      </c>
      <c r="V199" s="28">
        <f t="shared" si="66"/>
        <v>0.08179957407872072</v>
      </c>
      <c r="W199" s="28">
        <f t="shared" si="66"/>
        <v>0.0890683301580836</v>
      </c>
      <c r="X199" s="28">
        <f t="shared" si="62"/>
        <v>0.10634450769539634</v>
      </c>
      <c r="Y199" s="28">
        <f t="shared" si="62"/>
        <v>0</v>
      </c>
      <c r="Z199" s="28">
        <f t="shared" si="62"/>
        <v>0.010289017769503722</v>
      </c>
      <c r="AA199" s="28">
        <f t="shared" si="62"/>
        <v>0</v>
      </c>
      <c r="AB199" s="28">
        <f t="shared" si="62"/>
        <v>0</v>
      </c>
      <c r="AC199" s="28">
        <f t="shared" si="62"/>
        <v>0</v>
      </c>
    </row>
    <row r="200" spans="1:29" ht="15" customHeight="1">
      <c r="A200" s="15" t="s">
        <v>22</v>
      </c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>
        <f>(V34/V$166)*100</f>
        <v>1.0830769019646005</v>
      </c>
      <c r="W200" s="28"/>
      <c r="X200" s="28">
        <f t="shared" si="62"/>
        <v>0</v>
      </c>
      <c r="Y200" s="28">
        <f t="shared" si="62"/>
        <v>0</v>
      </c>
      <c r="Z200" s="28">
        <f t="shared" si="62"/>
        <v>0</v>
      </c>
      <c r="AA200" s="28">
        <f t="shared" si="62"/>
        <v>0</v>
      </c>
      <c r="AB200" s="28">
        <f t="shared" si="62"/>
        <v>0</v>
      </c>
      <c r="AC200" s="28">
        <f t="shared" si="62"/>
        <v>0</v>
      </c>
    </row>
    <row r="201" spans="1:29" ht="15" customHeight="1">
      <c r="A201" s="15" t="s">
        <v>23</v>
      </c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>
        <f>(U35/U$166)*100</f>
        <v>0.06331480085261539</v>
      </c>
      <c r="V201" s="28"/>
      <c r="W201" s="28"/>
      <c r="X201" s="28">
        <f t="shared" si="62"/>
        <v>0.004782668867513077</v>
      </c>
      <c r="Y201" s="28">
        <f t="shared" si="62"/>
        <v>0</v>
      </c>
      <c r="Z201" s="28">
        <f t="shared" si="62"/>
        <v>0.06418393357047548</v>
      </c>
      <c r="AA201" s="28">
        <f t="shared" si="62"/>
        <v>0.05897338251604156</v>
      </c>
      <c r="AB201" s="28">
        <f t="shared" si="62"/>
        <v>0</v>
      </c>
      <c r="AC201" s="28">
        <f t="shared" si="62"/>
        <v>0</v>
      </c>
    </row>
    <row r="202" spans="1:29" ht="15" customHeight="1">
      <c r="A202" s="19"/>
      <c r="B202" s="30"/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</row>
    <row r="203" spans="1:29" s="2" customFormat="1" ht="15" customHeight="1">
      <c r="A203" s="24" t="s">
        <v>31</v>
      </c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3"/>
      <c r="Q203" s="23"/>
      <c r="R203" s="23"/>
      <c r="S203" s="23"/>
      <c r="T203" s="23"/>
      <c r="U203" s="23"/>
      <c r="V203" s="1"/>
      <c r="W203" s="1"/>
      <c r="AC203" s="2" t="s">
        <v>4</v>
      </c>
    </row>
    <row r="204" ht="15" customHeight="1">
      <c r="A204" s="24" t="s">
        <v>35</v>
      </c>
    </row>
    <row r="205" spans="20:29" ht="15" customHeight="1">
      <c r="T205" s="2"/>
      <c r="U205" s="2"/>
      <c r="V205" s="19"/>
      <c r="W205" s="19"/>
      <c r="X205" s="19"/>
      <c r="Y205" s="19"/>
      <c r="Z205" s="19"/>
      <c r="AA205" s="19"/>
      <c r="AB205" s="19"/>
      <c r="AC205" s="19"/>
    </row>
    <row r="206" ht="15" customHeight="1"/>
    <row r="207" ht="15" customHeight="1"/>
  </sheetData>
  <mergeCells count="10">
    <mergeCell ref="A168:AC168"/>
    <mergeCell ref="A169:AC169"/>
    <mergeCell ref="A85:AC85"/>
    <mergeCell ref="A86:AC86"/>
    <mergeCell ref="A127:AC127"/>
    <mergeCell ref="A128:AC128"/>
    <mergeCell ref="A2:AC2"/>
    <mergeCell ref="A3:AC3"/>
    <mergeCell ref="A44:AC44"/>
    <mergeCell ref="A45:AC45"/>
  </mergeCell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Cámara de Diputados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sssisfin09</dc:creator>
  <cp:keywords/>
  <dc:description/>
  <cp:lastModifiedBy>sssisfin09</cp:lastModifiedBy>
  <dcterms:created xsi:type="dcterms:W3CDTF">2009-08-28T19:38:54Z</dcterms:created>
  <dcterms:modified xsi:type="dcterms:W3CDTF">2009-09-01T16:49:44Z</dcterms:modified>
  <cp:category/>
  <cp:version/>
  <cp:contentType/>
  <cp:contentStatus/>
</cp:coreProperties>
</file>