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Nuevo_León" sheetId="1" r:id="rId1"/>
  </sheets>
  <externalReferences>
    <externalReference r:id="rId4"/>
    <externalReference r:id="rId5"/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<sst xmlns="http://schemas.openxmlformats.org/spreadsheetml/2006/main" count="194" uniqueCount="47">
  <si>
    <t>(Miles de Pesos)</t>
  </si>
  <si>
    <t>Concepto/Año</t>
  </si>
  <si>
    <t xml:space="preserve">    Participaciones Federales</t>
  </si>
  <si>
    <t>(Estructura porcentual)</t>
  </si>
  <si>
    <t>(Variación porcentual real anual)</t>
  </si>
  <si>
    <t xml:space="preserve"> </t>
  </si>
  <si>
    <t>Impuestos</t>
  </si>
  <si>
    <t>Derechos</t>
  </si>
  <si>
    <t>Productos</t>
  </si>
  <si>
    <t>Aprovechamientos</t>
  </si>
  <si>
    <t>Contribución de mejoras</t>
  </si>
  <si>
    <t>Deuda Pública</t>
  </si>
  <si>
    <t>Por cuenta de terceros</t>
  </si>
  <si>
    <t xml:space="preserve">Transferencias </t>
  </si>
  <si>
    <t>Otros  Ingresos</t>
  </si>
  <si>
    <t>Disponibilidades</t>
  </si>
  <si>
    <t>Deuda pública</t>
  </si>
  <si>
    <t>Participaciones Federales</t>
  </si>
  <si>
    <t>Obras Públicas</t>
  </si>
  <si>
    <t>Transferencias</t>
  </si>
  <si>
    <t>Ingresos Totales</t>
  </si>
  <si>
    <t>Gastos Totales</t>
  </si>
  <si>
    <t>Inversión Financiera</t>
  </si>
  <si>
    <t>Otros Egresos</t>
  </si>
  <si>
    <t xml:space="preserve">Servicios Personales </t>
  </si>
  <si>
    <t>Materiales y Suministros</t>
  </si>
  <si>
    <t>Servicios Generales</t>
  </si>
  <si>
    <t>Adquisición de bienes muebles e  inmuebles</t>
  </si>
  <si>
    <t>Obras Públicas y Acciones Sociales</t>
  </si>
  <si>
    <t>Subsidios, Transferencias y Ayudas</t>
  </si>
  <si>
    <t>Recursos Federales y Est. a municipios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</si>
  <si>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</si>
  <si>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Administrativos 1/</t>
  </si>
  <si>
    <t>(Porcentajes del PIB de Nuevo León)</t>
  </si>
  <si>
    <t>Deuda Pública (financiamiento)</t>
  </si>
  <si>
    <t>Transferencias (Aportaciones Federales)</t>
  </si>
  <si>
    <t>Nuevo León: Situación de las Finanzas Públicas, 1980-2007</t>
  </si>
  <si>
    <t>Nuevo León: Ingresos y Gastos como porcentaje del PIB, 1980-2007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</si>
  <si>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</si>
  <si>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</si>
  <si>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Fuente: Elaborado por el Centro de Estudios de las Finanzas Públicas de la Cámara de Diputados con base en "Estadísticas de Finanzas Públicas Estatales y Municipales de México 1980 - 2007", INEGI.</t>
  </si>
  <si>
    <t>Indice de precios Implícito IPI 2003=100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</si>
  <si>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</si>
  <si>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Nota : La suma de las cifras parciales puede no coincidir con el total debido al redondeo.</t>
  </si>
  <si>
    <t>n.s: No significativo. El porcentaje excede 500 por ciento.</t>
  </si>
  <si>
    <t>n.s</t>
  </si>
  <si>
    <t>(Miles de pesos constantes, base 2003 = 100)*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</si>
</sst>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0.0000000"/>
    <numFmt numFmtId="186" formatCode="0.000000"/>
    <numFmt numFmtId="187" formatCode="0.0%"/>
    <numFmt numFmtId="188" formatCode="_(* #,##0.0_);_(* \(#,##0.0\);_(* &quot;-&quot;??_);_(@_)"/>
    <numFmt numFmtId="189" formatCode="_(* #,##0_);_(* \(#,##0\);_(* &quot;-&quot;??_);_(@_)"/>
    <numFmt numFmtId="190" formatCode="#,##0.000"/>
    <numFmt numFmtId="191" formatCode="#,##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###\ ###\ ###\ ###\ ##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00000%"/>
    <numFmt numFmtId="211" formatCode="###\ ###\ ###\ ##0"/>
    <numFmt numFmtId="212" formatCode="0.000000000"/>
    <numFmt numFmtId="213" formatCode="0.0000000000"/>
    <numFmt numFmtId="214" formatCode="0.00000000"/>
    <numFmt numFmtId="215" formatCode="#,##0;[Red]#,##0"/>
    <numFmt numFmtId="216" formatCode="###\ ###\ ###\ ###0"/>
    <numFmt numFmtId="217" formatCode="###.0\ ###\ ###\ ##0"/>
    <numFmt numFmtId="218" formatCode="###.\ ###\ ###\ ##0"/>
    <numFmt numFmtId="219" formatCode="##.\ ###\ ###\ ##0"/>
    <numFmt numFmtId="220" formatCode="#.\ ###\ ###\ ##0"/>
    <numFmt numFmtId="221" formatCode=".\ ###\ ###\ ##00;"/>
    <numFmt numFmtId="222" formatCode="_-* #,##0.0_-;\-* #,##0.0_-;_-* &quot;-&quot;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84" fontId="5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84" fontId="7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left" vertical="center" indent="2"/>
    </xf>
    <xf numFmtId="184" fontId="5" fillId="2" borderId="0" xfId="0" applyNumberFormat="1" applyFont="1" applyFill="1" applyBorder="1" applyAlignment="1">
      <alignment horizontal="right" vertical="center"/>
    </xf>
    <xf numFmtId="184" fontId="5" fillId="2" borderId="0" xfId="0" applyNumberFormat="1" applyFont="1" applyFill="1" applyBorder="1" applyAlignment="1">
      <alignment vertical="center"/>
    </xf>
    <xf numFmtId="184" fontId="5" fillId="2" borderId="0" xfId="0" applyNumberFormat="1" applyFont="1" applyFill="1" applyAlignment="1">
      <alignment horizontal="right"/>
    </xf>
    <xf numFmtId="184" fontId="5" fillId="2" borderId="0" xfId="0" applyNumberFormat="1" applyFont="1" applyFill="1" applyAlignment="1">
      <alignment/>
    </xf>
    <xf numFmtId="184" fontId="7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4"/>
    </xf>
    <xf numFmtId="0" fontId="5" fillId="2" borderId="0" xfId="0" applyFont="1" applyFill="1" applyBorder="1" applyAlignment="1">
      <alignment horizontal="left" vertical="center" wrapText="1" indent="4"/>
    </xf>
    <xf numFmtId="184" fontId="5" fillId="2" borderId="0" xfId="17" applyNumberFormat="1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184" fontId="5" fillId="2" borderId="2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83" fontId="7" fillId="2" borderId="0" xfId="21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5" fillId="2" borderId="0" xfId="0" applyNumberFormat="1" applyFont="1" applyFill="1" applyBorder="1" applyAlignment="1">
      <alignment vertical="center"/>
    </xf>
    <xf numFmtId="183" fontId="5" fillId="2" borderId="0" xfId="0" applyNumberFormat="1" applyFont="1" applyFill="1" applyAlignment="1">
      <alignment vertical="center"/>
    </xf>
    <xf numFmtId="183" fontId="5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Alignment="1">
      <alignment/>
    </xf>
    <xf numFmtId="182" fontId="5" fillId="2" borderId="0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187" fontId="5" fillId="2" borderId="0" xfId="2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87" fontId="7" fillId="2" borderId="0" xfId="21" applyNumberFormat="1" applyFont="1" applyFill="1" applyBorder="1" applyAlignment="1">
      <alignment vertical="center"/>
    </xf>
    <xf numFmtId="183" fontId="5" fillId="2" borderId="0" xfId="21" applyNumberFormat="1" applyFont="1" applyFill="1" applyBorder="1" applyAlignment="1">
      <alignment horizontal="right" vertical="center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'[1]nuevoleon'!#REF!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'[1]nuevoleon'!#REF!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'[1]nuevoleon'!#REF!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'[1]nuevoleon'!#REF!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'[1]nuevoleon'!#REF!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'[1]nuevoleon'!#REF!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'[1]nuevoleon'!#REF!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'[1]nuevoleon'!#REF!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'[1]nuevoleon'!#REF!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'[1]nuevoleon'!#REF!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'[1]nuevoleon'!#REF!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66744077"/>
        <c:axId val="63825782"/>
      </c:bar3DChart>
      <c:catAx>
        <c:axId val="6674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825782"/>
        <c:crosses val="autoZero"/>
        <c:auto val="1"/>
        <c:lblOffset val="100"/>
        <c:noMultiLvlLbl val="0"/>
      </c:catAx>
      <c:valAx>
        <c:axId val="63825782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66744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'[1]nuevoleon'!#REF!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'[1]nuevoleon'!#REF!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'[1]nuevoleon'!#REF!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'[1]nuevoleon'!#REF!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'[1]nuevoleon'!#REF!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'[1]nuevoleon'!#REF!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37561127"/>
        <c:axId val="2505824"/>
      </c:bar3DChart>
      <c:catAx>
        <c:axId val="37561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05824"/>
        <c:crosses val="autoZero"/>
        <c:auto val="1"/>
        <c:lblOffset val="100"/>
        <c:noMultiLvlLbl val="0"/>
      </c:catAx>
      <c:valAx>
        <c:axId val="2505824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37561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'[1]nuevoleon'!#REF!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'[1]nuevoleon'!#REF!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'[1]nuevoleon'!#REF!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'[1]nuevoleon'!#REF!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'[1]nuevoleon'!#REF!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'[1]nuevoleon'!#REF!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'[1]nuevoleon'!#REF!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'[1]nuevoleon'!#REF!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'[1]nuevoleon'!#REF!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70"/>
        <c:shape val="box"/>
        <c:axId val="16975467"/>
        <c:axId val="18561476"/>
      </c:bar3DChart>
      <c:catAx>
        <c:axId val="16975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561476"/>
        <c:crosses val="autoZero"/>
        <c:auto val="1"/>
        <c:lblOffset val="100"/>
        <c:noMultiLvlLbl val="0"/>
      </c:catAx>
      <c:valAx>
        <c:axId val="18561476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1697546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'[1]nuevoleon'!#REF!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'[1]nuevoleon'!#REF!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'[1]nuevoleon'!#REF!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'[1]nuevoleon'!#REF!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'[1]nuevoleon'!#REF!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'[1]nuevoleon'!#REF!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2835557"/>
        <c:axId val="27084558"/>
      </c:lineChart>
      <c:catAx>
        <c:axId val="32835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84558"/>
        <c:crosses val="autoZero"/>
        <c:auto val="1"/>
        <c:lblOffset val="100"/>
        <c:noMultiLvlLbl val="0"/>
      </c:catAx>
      <c:valAx>
        <c:axId val="27084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355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'[1]nuevoleon'!#REF!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'[1]nuevoleon'!#REF!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'[1]nuevoleon'!#REF!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'[1]nuevoleon'!#REF!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'[1]nuevoleon'!#REF!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'[1]nuevoleon'!#REF!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'[1]nuevoleon'!#REF!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'[1]nuevoleon'!#REF!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'[1]nuevoleon'!#REF!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2434431"/>
        <c:axId val="46365560"/>
      </c:lineChart>
      <c:catAx>
        <c:axId val="4243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365560"/>
        <c:crosses val="autoZero"/>
        <c:auto val="1"/>
        <c:lblOffset val="100"/>
        <c:noMultiLvlLbl val="0"/>
      </c:catAx>
      <c:valAx>
        <c:axId val="4636556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24344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'[1]nuevoleon'!#REF!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'[1]nuevoleon'!#REF!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'[1]nuevoleon'!#REF!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'[1]nuevoleon'!#REF!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'[1]nuevoleon'!#REF!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'[1]nuevoleon'!#REF!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14636857"/>
        <c:axId val="64622850"/>
      </c:bar3DChart>
      <c:catAx>
        <c:axId val="1463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622850"/>
        <c:crosses val="autoZero"/>
        <c:auto val="1"/>
        <c:lblOffset val="100"/>
        <c:noMultiLvlLbl val="0"/>
      </c:catAx>
      <c:valAx>
        <c:axId val="646228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36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'[1]nuevoleon'!#REF!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'[1]nuevoleon'!#REF!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'[1]nuevoleon'!#REF!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'[1]nuevoleon'!#REF!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'[1]nuevoleon'!#REF!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'[1]nuevoleon'!#REF!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44734739"/>
        <c:axId val="67068332"/>
      </c:bar3DChart>
      <c:catAx>
        <c:axId val="4473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068332"/>
        <c:crosses val="autoZero"/>
        <c:auto val="1"/>
        <c:lblOffset val="100"/>
        <c:noMultiLvlLbl val="0"/>
      </c:catAx>
      <c:valAx>
        <c:axId val="6706833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4734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0.96125</cdr:y>
    </cdr:from>
    <cdr:to>
      <cdr:x>0</cdr:x>
      <cdr:y>-536869.95075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0.74325</cdr:y>
    </cdr:from>
    <cdr:to>
      <cdr:x>0</cdr:x>
      <cdr:y>-536870.16875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0.30825</cdr:x>
      <cdr:y>0.251</cdr:y>
    </cdr:from>
    <cdr:to>
      <cdr:x>0.3655</cdr:x>
      <cdr:y>0.329</cdr:y>
    </cdr:to>
    <cdr:sp>
      <cdr:nvSpPr>
        <cdr:cNvPr id="2" name="Line 2"/>
        <cdr:cNvSpPr>
          <a:spLocks/>
        </cdr:cNvSpPr>
      </cdr:nvSpPr>
      <cdr:spPr>
        <a:xfrm flipH="1" flipV="1">
          <a:off x="5238750" y="0"/>
          <a:ext cx="97155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0.1675</cdr:x>
      <cdr:y>0.251</cdr:y>
    </cdr:from>
    <cdr:to>
      <cdr:x>0.22875</cdr:x>
      <cdr:y>0.28275</cdr:y>
    </cdr:to>
    <cdr:sp>
      <cdr:nvSpPr>
        <cdr:cNvPr id="3" name="Line 3"/>
        <cdr:cNvSpPr>
          <a:spLocks/>
        </cdr:cNvSpPr>
      </cdr:nvSpPr>
      <cdr:spPr>
        <a:xfrm flipV="1">
          <a:off x="2838450" y="0"/>
          <a:ext cx="103822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0.9995</cdr:y>
    </cdr:from>
    <cdr:to>
      <cdr:x>0</cdr:x>
      <cdr:y>-536869.9125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0.98825</cdr:y>
    </cdr:from>
    <cdr:to>
      <cdr:x>0</cdr:x>
      <cdr:y>-536869.92375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207</xdr:row>
      <xdr:rowOff>0</xdr:rowOff>
    </xdr:from>
    <xdr:to>
      <xdr:col>12</xdr:col>
      <xdr:colOff>752475</xdr:colOff>
      <xdr:row>207</xdr:row>
      <xdr:rowOff>0</xdr:rowOff>
    </xdr:to>
    <xdr:graphicFrame>
      <xdr:nvGraphicFramePr>
        <xdr:cNvPr id="1" name="Chart 1"/>
        <xdr:cNvGraphicFramePr/>
      </xdr:nvGraphicFramePr>
      <xdr:xfrm>
        <a:off x="38100" y="39052500"/>
        <a:ext cx="14182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752475</xdr:colOff>
      <xdr:row>207</xdr:row>
      <xdr:rowOff>0</xdr:rowOff>
    </xdr:from>
    <xdr:to>
      <xdr:col>18</xdr:col>
      <xdr:colOff>790575</xdr:colOff>
      <xdr:row>207</xdr:row>
      <xdr:rowOff>0</xdr:rowOff>
    </xdr:to>
    <xdr:graphicFrame>
      <xdr:nvGraphicFramePr>
        <xdr:cNvPr id="2" name="Chart 2"/>
        <xdr:cNvGraphicFramePr/>
      </xdr:nvGraphicFramePr>
      <xdr:xfrm>
        <a:off x="14220825" y="39052500"/>
        <a:ext cx="575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207</xdr:row>
      <xdr:rowOff>0</xdr:rowOff>
    </xdr:from>
    <xdr:to>
      <xdr:col>14</xdr:col>
      <xdr:colOff>142875</xdr:colOff>
      <xdr:row>207</xdr:row>
      <xdr:rowOff>0</xdr:rowOff>
    </xdr:to>
    <xdr:graphicFrame>
      <xdr:nvGraphicFramePr>
        <xdr:cNvPr id="3" name="Chart 3"/>
        <xdr:cNvGraphicFramePr/>
      </xdr:nvGraphicFramePr>
      <xdr:xfrm>
        <a:off x="38100" y="39052500"/>
        <a:ext cx="15478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142875</xdr:colOff>
      <xdr:row>207</xdr:row>
      <xdr:rowOff>0</xdr:rowOff>
    </xdr:from>
    <xdr:to>
      <xdr:col>19</xdr:col>
      <xdr:colOff>523875</xdr:colOff>
      <xdr:row>207</xdr:row>
      <xdr:rowOff>0</xdr:rowOff>
    </xdr:to>
    <xdr:graphicFrame>
      <xdr:nvGraphicFramePr>
        <xdr:cNvPr id="4" name="Chart 4"/>
        <xdr:cNvGraphicFramePr/>
      </xdr:nvGraphicFramePr>
      <xdr:xfrm>
        <a:off x="15516225" y="39052500"/>
        <a:ext cx="5143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207</xdr:row>
      <xdr:rowOff>0</xdr:rowOff>
    </xdr:from>
    <xdr:to>
      <xdr:col>15</xdr:col>
      <xdr:colOff>714375</xdr:colOff>
      <xdr:row>207</xdr:row>
      <xdr:rowOff>0</xdr:rowOff>
    </xdr:to>
    <xdr:graphicFrame>
      <xdr:nvGraphicFramePr>
        <xdr:cNvPr id="5" name="Chart 5"/>
        <xdr:cNvGraphicFramePr/>
      </xdr:nvGraphicFramePr>
      <xdr:xfrm>
        <a:off x="38100" y="39052500"/>
        <a:ext cx="17002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207</xdr:row>
      <xdr:rowOff>0</xdr:rowOff>
    </xdr:from>
    <xdr:to>
      <xdr:col>15</xdr:col>
      <xdr:colOff>723900</xdr:colOff>
      <xdr:row>207</xdr:row>
      <xdr:rowOff>0</xdr:rowOff>
    </xdr:to>
    <xdr:graphicFrame>
      <xdr:nvGraphicFramePr>
        <xdr:cNvPr id="6" name="Chart 6"/>
        <xdr:cNvGraphicFramePr/>
      </xdr:nvGraphicFramePr>
      <xdr:xfrm>
        <a:off x="47625" y="39052500"/>
        <a:ext cx="170021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207</xdr:row>
      <xdr:rowOff>0</xdr:rowOff>
    </xdr:from>
    <xdr:to>
      <xdr:col>15</xdr:col>
      <xdr:colOff>714375</xdr:colOff>
      <xdr:row>207</xdr:row>
      <xdr:rowOff>0</xdr:rowOff>
    </xdr:to>
    <xdr:graphicFrame>
      <xdr:nvGraphicFramePr>
        <xdr:cNvPr id="7" name="Chart 7"/>
        <xdr:cNvGraphicFramePr/>
      </xdr:nvGraphicFramePr>
      <xdr:xfrm>
        <a:off x="38100" y="39052500"/>
        <a:ext cx="170021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47625</xdr:colOff>
      <xdr:row>207</xdr:row>
      <xdr:rowOff>0</xdr:rowOff>
    </xdr:from>
    <xdr:to>
      <xdr:col>22</xdr:col>
      <xdr:colOff>0</xdr:colOff>
      <xdr:row>207</xdr:row>
      <xdr:rowOff>0</xdr:rowOff>
    </xdr:to>
    <xdr:graphicFrame>
      <xdr:nvGraphicFramePr>
        <xdr:cNvPr id="8" name="Chart 8"/>
        <xdr:cNvGraphicFramePr/>
      </xdr:nvGraphicFramePr>
      <xdr:xfrm>
        <a:off x="17325975" y="39052500"/>
        <a:ext cx="5667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207</xdr:row>
      <xdr:rowOff>0</xdr:rowOff>
    </xdr:from>
    <xdr:to>
      <xdr:col>15</xdr:col>
      <xdr:colOff>723900</xdr:colOff>
      <xdr:row>207</xdr:row>
      <xdr:rowOff>0</xdr:rowOff>
    </xdr:to>
    <xdr:graphicFrame>
      <xdr:nvGraphicFramePr>
        <xdr:cNvPr id="9" name="Chart 9"/>
        <xdr:cNvGraphicFramePr/>
      </xdr:nvGraphicFramePr>
      <xdr:xfrm>
        <a:off x="28575" y="39052500"/>
        <a:ext cx="170211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207</xdr:row>
      <xdr:rowOff>0</xdr:rowOff>
    </xdr:from>
    <xdr:to>
      <xdr:col>15</xdr:col>
      <xdr:colOff>714375</xdr:colOff>
      <xdr:row>207</xdr:row>
      <xdr:rowOff>0</xdr:rowOff>
    </xdr:to>
    <xdr:graphicFrame>
      <xdr:nvGraphicFramePr>
        <xdr:cNvPr id="10" name="Chart 10"/>
        <xdr:cNvGraphicFramePr/>
      </xdr:nvGraphicFramePr>
      <xdr:xfrm>
        <a:off x="47625" y="39052500"/>
        <a:ext cx="169926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207</xdr:row>
      <xdr:rowOff>0</xdr:rowOff>
    </xdr:from>
    <xdr:to>
      <xdr:col>15</xdr:col>
      <xdr:colOff>723900</xdr:colOff>
      <xdr:row>207</xdr:row>
      <xdr:rowOff>0</xdr:rowOff>
    </xdr:to>
    <xdr:graphicFrame>
      <xdr:nvGraphicFramePr>
        <xdr:cNvPr id="11" name="Chart 11"/>
        <xdr:cNvGraphicFramePr/>
      </xdr:nvGraphicFramePr>
      <xdr:xfrm>
        <a:off x="38100" y="39052500"/>
        <a:ext cx="17011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2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BASES\INGRESOS\03-ESTADOS%2080-2002\PIB%20estatal%201980-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SANDRA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o.mexico"/>
      <sheetName val="michoacán"/>
      <sheetName val="morelos"/>
      <sheetName val="nayarit"/>
      <sheetName val="nuevoleon"/>
      <sheetName val="oaxaca"/>
      <sheetName val="puebla"/>
      <sheetName val="queretaro"/>
      <sheetName val="quintanar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I"/>
      <sheetName val="PIB EST"/>
    </sheetNames>
    <sheetDataSet>
      <sheetData sheetId="1">
        <row r="26">
          <cell r="A26" t="str">
            <v>Nuevo León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30">
          <cell r="B30">
            <v>74074508</v>
          </cell>
          <cell r="C30">
            <v>85559527</v>
          </cell>
          <cell r="D30">
            <v>111675746</v>
          </cell>
          <cell r="E30">
            <v>151830641</v>
          </cell>
          <cell r="F30">
            <v>193251261</v>
          </cell>
          <cell r="G30">
            <v>240613248</v>
          </cell>
          <cell r="H30">
            <v>286750047</v>
          </cell>
          <cell r="I30">
            <v>352924312</v>
          </cell>
          <cell r="J30">
            <v>368601563</v>
          </cell>
          <cell r="K30">
            <v>409144470</v>
          </cell>
          <cell r="L30">
            <v>452691990</v>
          </cell>
          <cell r="M30">
            <v>517474526</v>
          </cell>
          <cell r="N30">
            <v>559053307</v>
          </cell>
          <cell r="O30">
            <v>615997969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07"/>
  <sheetViews>
    <sheetView tabSelected="1" workbookViewId="0" topLeftCell="Z1">
      <selection activeCell="AD23" sqref="AD23"/>
    </sheetView>
  </sheetViews>
  <sheetFormatPr defaultColWidth="11.421875" defaultRowHeight="19.5" customHeight="1"/>
  <cols>
    <col min="1" max="1" width="44.8515625" style="1" customWidth="1"/>
    <col min="2" max="29" width="14.28125" style="1" customWidth="1"/>
    <col min="30" max="16384" width="11.421875" style="1" customWidth="1"/>
  </cols>
  <sheetData>
    <row r="1" ht="15" customHeight="1"/>
    <row r="2" spans="1:29" ht="15" customHeight="1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ht="1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3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AB4" s="3"/>
      <c r="AC4" s="3"/>
      <c r="AD4" s="1" t="s">
        <v>5</v>
      </c>
    </row>
    <row r="5" spans="1:29" ht="15" customHeight="1">
      <c r="A5" s="4" t="s">
        <v>1</v>
      </c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6">
        <v>1998</v>
      </c>
      <c r="U5" s="6">
        <v>1999</v>
      </c>
      <c r="V5" s="6">
        <v>2000</v>
      </c>
      <c r="W5" s="6">
        <v>2001</v>
      </c>
      <c r="X5" s="6">
        <v>2002</v>
      </c>
      <c r="Y5" s="5">
        <v>2003</v>
      </c>
      <c r="Z5" s="5">
        <v>2004</v>
      </c>
      <c r="AA5" s="6">
        <v>2005</v>
      </c>
      <c r="AB5" s="6">
        <v>2006</v>
      </c>
      <c r="AC5" s="6">
        <v>2007</v>
      </c>
    </row>
    <row r="6" spans="1:23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0" ht="15" customHeight="1">
      <c r="A7" s="7" t="s">
        <v>20</v>
      </c>
      <c r="B7" s="8">
        <f>SUM(B8:B18)</f>
        <v>22850</v>
      </c>
      <c r="C7" s="8">
        <f aca="true" t="shared" si="0" ref="C7:AC7">SUM(C8:C18)</f>
        <v>34468</v>
      </c>
      <c r="D7" s="8">
        <f t="shared" si="0"/>
        <v>50622</v>
      </c>
      <c r="E7" s="8">
        <f t="shared" si="0"/>
        <v>101337</v>
      </c>
      <c r="F7" s="8">
        <f t="shared" si="0"/>
        <v>168391</v>
      </c>
      <c r="G7" s="8">
        <f t="shared" si="0"/>
        <v>336142</v>
      </c>
      <c r="H7" s="8">
        <f t="shared" si="0"/>
        <v>457220</v>
      </c>
      <c r="I7" s="8">
        <f t="shared" si="0"/>
        <v>1064751</v>
      </c>
      <c r="J7" s="8">
        <f t="shared" si="0"/>
        <v>2027942</v>
      </c>
      <c r="K7" s="8">
        <f t="shared" si="0"/>
        <v>2306944.5000000005</v>
      </c>
      <c r="L7" s="8">
        <f t="shared" si="0"/>
        <v>3325063.8</v>
      </c>
      <c r="M7" s="8">
        <f t="shared" si="0"/>
        <v>4274594.32</v>
      </c>
      <c r="N7" s="8">
        <f t="shared" si="0"/>
        <v>5435268.600000001</v>
      </c>
      <c r="O7" s="8">
        <f t="shared" si="0"/>
        <v>7297275.456</v>
      </c>
      <c r="P7" s="8">
        <f t="shared" si="0"/>
        <v>7962505.688</v>
      </c>
      <c r="Q7" s="8">
        <f t="shared" si="0"/>
        <v>9149095.587000001</v>
      </c>
      <c r="R7" s="8">
        <f t="shared" si="0"/>
        <v>11032962.665000001</v>
      </c>
      <c r="S7" s="8">
        <f t="shared" si="0"/>
        <v>16898736.01</v>
      </c>
      <c r="T7" s="8">
        <f t="shared" si="0"/>
        <v>19082224.266999997</v>
      </c>
      <c r="U7" s="8">
        <f t="shared" si="0"/>
        <v>23885890.955000002</v>
      </c>
      <c r="V7" s="8">
        <f t="shared" si="0"/>
        <v>21314893.037</v>
      </c>
      <c r="W7" s="8">
        <f t="shared" si="0"/>
        <v>24238571.126999997</v>
      </c>
      <c r="X7" s="8">
        <f t="shared" si="0"/>
        <v>26454902.132000003</v>
      </c>
      <c r="Y7" s="8">
        <f t="shared" si="0"/>
        <v>28367932.591000002</v>
      </c>
      <c r="Z7" s="8">
        <f t="shared" si="0"/>
        <v>30204938.936</v>
      </c>
      <c r="AA7" s="8">
        <f t="shared" si="0"/>
        <v>34392514.306</v>
      </c>
      <c r="AB7" s="8">
        <f t="shared" si="0"/>
        <v>39742974</v>
      </c>
      <c r="AC7" s="8">
        <f t="shared" si="0"/>
        <v>41356663</v>
      </c>
      <c r="AD7" s="3" t="s">
        <v>5</v>
      </c>
    </row>
    <row r="8" spans="1:30" ht="15" customHeight="1">
      <c r="A8" s="9" t="s">
        <v>6</v>
      </c>
      <c r="B8" s="10">
        <v>1207</v>
      </c>
      <c r="C8" s="10">
        <v>1449</v>
      </c>
      <c r="D8" s="10">
        <v>2354</v>
      </c>
      <c r="E8" s="10">
        <v>2885</v>
      </c>
      <c r="F8" s="10">
        <v>3484</v>
      </c>
      <c r="G8" s="10">
        <v>5502</v>
      </c>
      <c r="H8" s="10">
        <v>9636</v>
      </c>
      <c r="I8" s="10">
        <v>21361</v>
      </c>
      <c r="J8" s="10">
        <v>50076</v>
      </c>
      <c r="K8" s="11">
        <v>72513</v>
      </c>
      <c r="L8" s="11">
        <v>104359.4</v>
      </c>
      <c r="M8" s="11">
        <v>145064.89</v>
      </c>
      <c r="N8" s="11">
        <v>197086.2</v>
      </c>
      <c r="O8" s="11">
        <v>245538.999</v>
      </c>
      <c r="P8" s="11">
        <v>264424</v>
      </c>
      <c r="Q8" s="11">
        <v>315181.916</v>
      </c>
      <c r="R8" s="11">
        <v>422967.332</v>
      </c>
      <c r="S8" s="11">
        <v>609777.739</v>
      </c>
      <c r="T8" s="11">
        <v>766585.738</v>
      </c>
      <c r="U8" s="11">
        <v>986476.507</v>
      </c>
      <c r="V8" s="11">
        <v>1207701.233</v>
      </c>
      <c r="W8" s="11">
        <v>1340655.623</v>
      </c>
      <c r="X8" s="12">
        <v>1476194.838</v>
      </c>
      <c r="Y8" s="12">
        <v>1551519</v>
      </c>
      <c r="Z8" s="12">
        <v>1664663.223</v>
      </c>
      <c r="AA8" s="12">
        <v>1873604.442</v>
      </c>
      <c r="AB8" s="13">
        <v>2105962</v>
      </c>
      <c r="AC8" s="3">
        <v>2304473</v>
      </c>
      <c r="AD8" s="3"/>
    </row>
    <row r="9" spans="1:30" ht="15" customHeight="1">
      <c r="A9" s="9" t="s">
        <v>7</v>
      </c>
      <c r="B9" s="10">
        <v>153</v>
      </c>
      <c r="C9" s="10">
        <v>267</v>
      </c>
      <c r="D9" s="10">
        <v>514</v>
      </c>
      <c r="E9" s="10">
        <v>534</v>
      </c>
      <c r="F9" s="10">
        <v>1531</v>
      </c>
      <c r="G9" s="10">
        <v>1264</v>
      </c>
      <c r="H9" s="10">
        <v>3166</v>
      </c>
      <c r="I9" s="10">
        <v>5942</v>
      </c>
      <c r="J9" s="10">
        <v>12010</v>
      </c>
      <c r="K9" s="11">
        <v>19485</v>
      </c>
      <c r="L9" s="11">
        <v>44000.4</v>
      </c>
      <c r="M9" s="11">
        <v>72366.49</v>
      </c>
      <c r="N9" s="11">
        <v>130799.2</v>
      </c>
      <c r="O9" s="11">
        <v>237325.499</v>
      </c>
      <c r="P9" s="11">
        <v>287979.187</v>
      </c>
      <c r="Q9" s="11">
        <v>258376.9</v>
      </c>
      <c r="R9" s="11">
        <v>308319.481</v>
      </c>
      <c r="S9" s="11">
        <v>359874.1</v>
      </c>
      <c r="T9" s="11">
        <v>444555.586</v>
      </c>
      <c r="U9" s="11">
        <v>631658.122</v>
      </c>
      <c r="V9" s="11">
        <v>628332.444</v>
      </c>
      <c r="W9" s="11">
        <v>737888.904</v>
      </c>
      <c r="X9" s="12">
        <v>1048398.146</v>
      </c>
      <c r="Y9" s="12">
        <v>850224</v>
      </c>
      <c r="Z9" s="12">
        <v>951298.092</v>
      </c>
      <c r="AA9" s="12">
        <v>1398561.427</v>
      </c>
      <c r="AB9" s="13">
        <v>369006</v>
      </c>
      <c r="AC9" s="3">
        <v>405950</v>
      </c>
      <c r="AD9" s="3"/>
    </row>
    <row r="10" spans="1:30" ht="15" customHeight="1">
      <c r="A10" s="9" t="s">
        <v>8</v>
      </c>
      <c r="B10" s="10">
        <v>82</v>
      </c>
      <c r="C10" s="10">
        <v>69</v>
      </c>
      <c r="D10" s="10">
        <v>364</v>
      </c>
      <c r="E10" s="10">
        <v>2240</v>
      </c>
      <c r="F10" s="10">
        <v>5994</v>
      </c>
      <c r="G10" s="10">
        <v>6132</v>
      </c>
      <c r="H10" s="10">
        <v>31744</v>
      </c>
      <c r="I10" s="10">
        <v>91426</v>
      </c>
      <c r="J10" s="10">
        <v>116643</v>
      </c>
      <c r="K10" s="11">
        <v>36267.1</v>
      </c>
      <c r="L10" s="11">
        <v>95328.4</v>
      </c>
      <c r="M10" s="11">
        <v>74307.49</v>
      </c>
      <c r="N10" s="11">
        <v>38309.2</v>
      </c>
      <c r="O10" s="11">
        <v>227913.499</v>
      </c>
      <c r="P10" s="11">
        <v>47322.43</v>
      </c>
      <c r="Q10" s="11">
        <v>118215.406</v>
      </c>
      <c r="R10" s="11">
        <v>179699.494</v>
      </c>
      <c r="S10" s="11">
        <v>2210437.837</v>
      </c>
      <c r="T10" s="11">
        <v>324772.351</v>
      </c>
      <c r="U10" s="11">
        <v>417708.66</v>
      </c>
      <c r="V10" s="11">
        <v>547243.701</v>
      </c>
      <c r="W10" s="11">
        <v>512113.199</v>
      </c>
      <c r="X10" s="12">
        <v>248208.427</v>
      </c>
      <c r="Y10" s="12">
        <v>133693</v>
      </c>
      <c r="Z10" s="12">
        <v>198588.64</v>
      </c>
      <c r="AA10" s="12">
        <v>422532.464</v>
      </c>
      <c r="AB10" s="13">
        <v>263122</v>
      </c>
      <c r="AC10" s="3">
        <v>196365</v>
      </c>
      <c r="AD10" s="3"/>
    </row>
    <row r="11" spans="1:30" ht="15" customHeight="1">
      <c r="A11" s="9" t="s">
        <v>9</v>
      </c>
      <c r="B11" s="10">
        <v>2769</v>
      </c>
      <c r="C11" s="10">
        <v>3263</v>
      </c>
      <c r="D11" s="10">
        <v>2121</v>
      </c>
      <c r="E11" s="10">
        <v>4522</v>
      </c>
      <c r="F11" s="10">
        <v>19490</v>
      </c>
      <c r="G11" s="10">
        <v>36934</v>
      </c>
      <c r="H11" s="10">
        <v>76484</v>
      </c>
      <c r="I11" s="10">
        <v>6626</v>
      </c>
      <c r="J11" s="10">
        <v>21451</v>
      </c>
      <c r="K11" s="11">
        <v>30089.1</v>
      </c>
      <c r="L11" s="11">
        <v>146903.4</v>
      </c>
      <c r="M11" s="11">
        <v>128966.49</v>
      </c>
      <c r="N11" s="11">
        <v>136429.2</v>
      </c>
      <c r="O11" s="11">
        <v>114568.499</v>
      </c>
      <c r="P11" s="11">
        <v>974715.288</v>
      </c>
      <c r="Q11" s="11">
        <v>251523.541</v>
      </c>
      <c r="R11" s="11">
        <v>123165.912</v>
      </c>
      <c r="S11" s="11">
        <v>234288.744</v>
      </c>
      <c r="T11" s="11">
        <v>97818.688</v>
      </c>
      <c r="U11" s="11">
        <v>119202.348</v>
      </c>
      <c r="V11" s="11">
        <v>272616.612</v>
      </c>
      <c r="W11" s="11">
        <v>333191.247</v>
      </c>
      <c r="X11" s="12">
        <v>387661.693</v>
      </c>
      <c r="Y11" s="12">
        <v>453450</v>
      </c>
      <c r="Z11" s="12">
        <v>578832.355</v>
      </c>
      <c r="AA11" s="12">
        <v>600143.291</v>
      </c>
      <c r="AB11" s="13">
        <v>3222136</v>
      </c>
      <c r="AC11" s="3">
        <v>2916266</v>
      </c>
      <c r="AD11" s="3"/>
    </row>
    <row r="12" spans="1:30" ht="15" customHeight="1">
      <c r="A12" s="9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2"/>
      <c r="Y12" s="12"/>
      <c r="Z12" s="12"/>
      <c r="AA12" s="12"/>
      <c r="AB12" s="3"/>
      <c r="AC12" s="3"/>
      <c r="AD12" s="3"/>
    </row>
    <row r="13" spans="1:30" ht="15" customHeight="1">
      <c r="A13" s="9" t="s">
        <v>17</v>
      </c>
      <c r="B13" s="10">
        <v>5424</v>
      </c>
      <c r="C13" s="10">
        <v>7524</v>
      </c>
      <c r="D13" s="10">
        <v>14021</v>
      </c>
      <c r="E13" s="10">
        <v>24385</v>
      </c>
      <c r="F13" s="10">
        <v>39866</v>
      </c>
      <c r="G13" s="10">
        <v>57762</v>
      </c>
      <c r="H13" s="10">
        <v>89186</v>
      </c>
      <c r="I13" s="10">
        <v>205959</v>
      </c>
      <c r="J13" s="10">
        <v>523681</v>
      </c>
      <c r="K13" s="11">
        <v>601079.1</v>
      </c>
      <c r="L13" s="11">
        <v>755281.4</v>
      </c>
      <c r="M13" s="11">
        <v>967810.49</v>
      </c>
      <c r="N13" s="11">
        <v>1167362.2</v>
      </c>
      <c r="O13" s="11">
        <v>1402009.49</v>
      </c>
      <c r="P13" s="11">
        <v>1432244.083</v>
      </c>
      <c r="Q13" s="11">
        <v>1780194.424</v>
      </c>
      <c r="R13" s="11">
        <v>2382078.346</v>
      </c>
      <c r="S13" s="11">
        <v>3306400.284</v>
      </c>
      <c r="T13" s="11">
        <v>5219370.266</v>
      </c>
      <c r="U13" s="11">
        <v>6545653.33</v>
      </c>
      <c r="V13" s="11">
        <v>7997506.722</v>
      </c>
      <c r="W13" s="11">
        <v>8995003.781</v>
      </c>
      <c r="X13" s="12">
        <v>9954784.009</v>
      </c>
      <c r="Y13" s="12">
        <v>10918597.707</v>
      </c>
      <c r="Z13" s="12">
        <v>11412033.205</v>
      </c>
      <c r="AA13" s="12">
        <v>13231540.105</v>
      </c>
      <c r="AB13" s="13">
        <v>16123672</v>
      </c>
      <c r="AC13" s="3">
        <v>16092795</v>
      </c>
      <c r="AD13" s="3"/>
    </row>
    <row r="14" spans="1:30" ht="15" customHeight="1">
      <c r="A14" s="9" t="s">
        <v>34</v>
      </c>
      <c r="B14" s="10"/>
      <c r="C14" s="10"/>
      <c r="D14" s="10"/>
      <c r="E14" s="10">
        <v>5348</v>
      </c>
      <c r="F14" s="10"/>
      <c r="G14" s="10"/>
      <c r="H14" s="10"/>
      <c r="I14" s="10"/>
      <c r="J14" s="10"/>
      <c r="K14" s="10"/>
      <c r="L14" s="10"/>
      <c r="M14" s="11">
        <v>233001.49</v>
      </c>
      <c r="N14" s="11">
        <v>558238.2</v>
      </c>
      <c r="O14" s="11">
        <v>562387.49</v>
      </c>
      <c r="P14" s="10"/>
      <c r="Q14" s="10"/>
      <c r="R14" s="10"/>
      <c r="S14" s="10"/>
      <c r="T14" s="10"/>
      <c r="U14" s="10"/>
      <c r="V14" s="11">
        <v>363997.167</v>
      </c>
      <c r="W14" s="10"/>
      <c r="X14" s="12"/>
      <c r="Y14" s="12">
        <v>1716000</v>
      </c>
      <c r="Z14" s="12">
        <v>2042184.563</v>
      </c>
      <c r="AA14" s="12"/>
      <c r="AB14" s="3"/>
      <c r="AC14" s="3"/>
      <c r="AD14" s="3"/>
    </row>
    <row r="15" spans="1:30" ht="15" customHeight="1">
      <c r="A15" s="9" t="s">
        <v>12</v>
      </c>
      <c r="B15" s="10"/>
      <c r="C15" s="10"/>
      <c r="D15" s="10"/>
      <c r="E15" s="10">
        <v>448</v>
      </c>
      <c r="F15" s="10"/>
      <c r="G15" s="10"/>
      <c r="H15" s="10"/>
      <c r="I15" s="10"/>
      <c r="J15" s="10"/>
      <c r="K15" s="11">
        <v>1547175.1</v>
      </c>
      <c r="L15" s="11">
        <v>2178775.4</v>
      </c>
      <c r="M15" s="11">
        <v>2620588.49</v>
      </c>
      <c r="N15" s="11">
        <v>3205305.2</v>
      </c>
      <c r="O15" s="11">
        <v>4501153.49</v>
      </c>
      <c r="P15" s="11">
        <v>4934825.4</v>
      </c>
      <c r="Q15" s="11">
        <v>4636498.4</v>
      </c>
      <c r="R15" s="11">
        <v>3841253.3</v>
      </c>
      <c r="S15" s="11">
        <v>5055250.962</v>
      </c>
      <c r="T15" s="11">
        <v>5020891.931</v>
      </c>
      <c r="U15" s="11">
        <v>6131835.155</v>
      </c>
      <c r="V15" s="11">
        <v>640240.483</v>
      </c>
      <c r="W15" s="11">
        <v>655201.686</v>
      </c>
      <c r="X15" s="12">
        <v>691534.893</v>
      </c>
      <c r="Y15" s="12"/>
      <c r="Z15" s="12"/>
      <c r="AA15" s="12"/>
      <c r="AB15" s="3"/>
      <c r="AC15" s="3"/>
      <c r="AD15" s="3"/>
    </row>
    <row r="16" spans="1:30" ht="15" customHeight="1">
      <c r="A16" s="9" t="s">
        <v>35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>
        <v>1764439</v>
      </c>
      <c r="R16" s="11">
        <v>2052377.3</v>
      </c>
      <c r="S16" s="11">
        <v>3627257.449</v>
      </c>
      <c r="T16" s="11">
        <v>5048107.215</v>
      </c>
      <c r="U16" s="11">
        <v>6315301.199</v>
      </c>
      <c r="V16" s="11">
        <v>7856816.149</v>
      </c>
      <c r="W16" s="11">
        <v>9000063.293</v>
      </c>
      <c r="X16" s="12">
        <v>9608876.164</v>
      </c>
      <c r="Y16" s="12">
        <v>10886009.393</v>
      </c>
      <c r="Z16" s="12">
        <v>12052412.857</v>
      </c>
      <c r="AA16" s="12">
        <v>14169349.513</v>
      </c>
      <c r="AB16" s="13">
        <v>15863554</v>
      </c>
      <c r="AC16" s="3">
        <v>16922419</v>
      </c>
      <c r="AD16" s="3"/>
    </row>
    <row r="17" spans="1:30" ht="15" customHeight="1">
      <c r="A17" s="9" t="s">
        <v>14</v>
      </c>
      <c r="B17" s="10">
        <v>12988</v>
      </c>
      <c r="C17" s="10">
        <v>17101</v>
      </c>
      <c r="D17" s="10">
        <v>31152</v>
      </c>
      <c r="E17" s="10">
        <v>60774</v>
      </c>
      <c r="F17" s="10">
        <v>97619</v>
      </c>
      <c r="G17" s="10">
        <v>223672</v>
      </c>
      <c r="H17" s="10">
        <v>245527</v>
      </c>
      <c r="I17" s="10">
        <v>715599</v>
      </c>
      <c r="J17" s="10">
        <v>1297016</v>
      </c>
      <c r="K17" s="10"/>
      <c r="L17" s="10"/>
      <c r="M17" s="10"/>
      <c r="N17" s="10"/>
      <c r="O17" s="10"/>
      <c r="P17" s="10"/>
      <c r="Q17" s="10"/>
      <c r="R17" s="11">
        <v>1651992.3</v>
      </c>
      <c r="S17" s="11">
        <v>1258318.809</v>
      </c>
      <c r="T17" s="11">
        <v>1765644.364</v>
      </c>
      <c r="U17" s="11">
        <v>1839364.686</v>
      </c>
      <c r="V17" s="11">
        <v>419192.864</v>
      </c>
      <c r="W17" s="11">
        <v>518731.887</v>
      </c>
      <c r="X17" s="12">
        <v>481976.168</v>
      </c>
      <c r="Y17" s="12">
        <v>932172.888</v>
      </c>
      <c r="Z17" s="12"/>
      <c r="AA17" s="12"/>
      <c r="AB17" s="13">
        <v>34581</v>
      </c>
      <c r="AC17" s="3">
        <v>95435</v>
      </c>
      <c r="AD17" s="3"/>
    </row>
    <row r="18" spans="1:30" ht="15" customHeight="1">
      <c r="A18" s="9" t="s">
        <v>15</v>
      </c>
      <c r="B18" s="10">
        <v>227</v>
      </c>
      <c r="C18" s="10">
        <v>4795</v>
      </c>
      <c r="D18" s="10">
        <v>96</v>
      </c>
      <c r="E18" s="10">
        <v>201</v>
      </c>
      <c r="F18" s="10">
        <v>407</v>
      </c>
      <c r="G18" s="10">
        <v>4876</v>
      </c>
      <c r="H18" s="10">
        <v>1477</v>
      </c>
      <c r="I18" s="10">
        <v>17838</v>
      </c>
      <c r="J18" s="10">
        <v>7065</v>
      </c>
      <c r="K18" s="11">
        <v>336.1</v>
      </c>
      <c r="L18" s="11">
        <v>415.4</v>
      </c>
      <c r="M18" s="11">
        <v>32488.49</v>
      </c>
      <c r="N18" s="11">
        <v>1739.2</v>
      </c>
      <c r="O18" s="11">
        <v>6378.49</v>
      </c>
      <c r="P18" s="11">
        <v>20995.3</v>
      </c>
      <c r="Q18" s="11">
        <v>24666</v>
      </c>
      <c r="R18" s="11">
        <v>71109.2</v>
      </c>
      <c r="S18" s="11">
        <v>237130.086</v>
      </c>
      <c r="T18" s="11">
        <v>394478.128</v>
      </c>
      <c r="U18" s="11">
        <v>898690.948</v>
      </c>
      <c r="V18" s="11">
        <v>1381245.662</v>
      </c>
      <c r="W18" s="11">
        <v>2145721.507</v>
      </c>
      <c r="X18" s="12">
        <v>2557267.794</v>
      </c>
      <c r="Y18" s="12">
        <v>926266.603</v>
      </c>
      <c r="Z18" s="12">
        <v>1304926.001</v>
      </c>
      <c r="AA18" s="12">
        <v>2696783.064</v>
      </c>
      <c r="AB18" s="13">
        <v>1760941</v>
      </c>
      <c r="AC18" s="3">
        <v>2422960</v>
      </c>
      <c r="AD18" s="3"/>
    </row>
    <row r="19" spans="1:30" ht="15" customHeight="1">
      <c r="A19" s="2"/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/>
      <c r="Y19" s="12"/>
      <c r="Z19" s="12"/>
      <c r="AA19" s="12"/>
      <c r="AB19" s="3"/>
      <c r="AC19" s="3"/>
      <c r="AD19" s="3"/>
    </row>
    <row r="20" spans="1:30" ht="15" customHeight="1">
      <c r="A20" s="7" t="s">
        <v>21</v>
      </c>
      <c r="B20" s="8">
        <f>SUM(B21:B35)</f>
        <v>22850</v>
      </c>
      <c r="C20" s="8">
        <f aca="true" t="shared" si="1" ref="C20:W20">SUM(C21:C35)</f>
        <v>34468</v>
      </c>
      <c r="D20" s="8">
        <f t="shared" si="1"/>
        <v>50622</v>
      </c>
      <c r="E20" s="8">
        <f t="shared" si="1"/>
        <v>101337</v>
      </c>
      <c r="F20" s="8">
        <f t="shared" si="1"/>
        <v>168391</v>
      </c>
      <c r="G20" s="8">
        <f t="shared" si="1"/>
        <v>336142</v>
      </c>
      <c r="H20" s="8">
        <f t="shared" si="1"/>
        <v>457220</v>
      </c>
      <c r="I20" s="8">
        <f t="shared" si="1"/>
        <v>1064751</v>
      </c>
      <c r="J20" s="8">
        <f t="shared" si="1"/>
        <v>2027942</v>
      </c>
      <c r="K20" s="8">
        <f t="shared" si="1"/>
        <v>2306944.51</v>
      </c>
      <c r="L20" s="8">
        <f t="shared" si="1"/>
        <v>3325063.6</v>
      </c>
      <c r="M20" s="8">
        <f t="shared" si="1"/>
        <v>4274594.840000001</v>
      </c>
      <c r="N20" s="8">
        <f t="shared" si="1"/>
        <v>5435268.8500000015</v>
      </c>
      <c r="O20" s="8">
        <f t="shared" si="1"/>
        <v>7297275.5</v>
      </c>
      <c r="P20" s="8">
        <f t="shared" si="1"/>
        <v>7962505.733000001</v>
      </c>
      <c r="Q20" s="8">
        <f t="shared" si="1"/>
        <v>9149095.727</v>
      </c>
      <c r="R20" s="8">
        <f t="shared" si="1"/>
        <v>11032962.867999999</v>
      </c>
      <c r="S20" s="8">
        <f t="shared" si="1"/>
        <v>16898736.01</v>
      </c>
      <c r="T20" s="8">
        <f t="shared" si="1"/>
        <v>19082224.267</v>
      </c>
      <c r="U20" s="8">
        <f t="shared" si="1"/>
        <v>23885890.955000002</v>
      </c>
      <c r="V20" s="8">
        <f t="shared" si="1"/>
        <v>21314893.037</v>
      </c>
      <c r="W20" s="8">
        <f t="shared" si="1"/>
        <v>24238571.127</v>
      </c>
      <c r="X20" s="14">
        <f aca="true" t="shared" si="2" ref="X20:AC20">X21+X25+X28+X31+X32+X33+X34+X35</f>
        <v>26454902.132</v>
      </c>
      <c r="Y20" s="14">
        <f t="shared" si="2"/>
        <v>28367932.591000002</v>
      </c>
      <c r="Z20" s="14">
        <f t="shared" si="2"/>
        <v>30204938.935999997</v>
      </c>
      <c r="AA20" s="14">
        <f t="shared" si="2"/>
        <v>34392514.306</v>
      </c>
      <c r="AB20" s="14">
        <f t="shared" si="2"/>
        <v>39742974.1</v>
      </c>
      <c r="AC20" s="14">
        <f t="shared" si="2"/>
        <v>41356663.00000001</v>
      </c>
      <c r="AD20" s="3"/>
    </row>
    <row r="21" spans="1:30" ht="15" customHeight="1">
      <c r="A21" s="15" t="s">
        <v>32</v>
      </c>
      <c r="B21" s="10">
        <v>6988</v>
      </c>
      <c r="C21" s="10">
        <v>9638</v>
      </c>
      <c r="D21" s="10">
        <v>15412</v>
      </c>
      <c r="E21" s="10">
        <v>21788</v>
      </c>
      <c r="F21" s="10">
        <v>48528</v>
      </c>
      <c r="G21" s="10">
        <v>67102</v>
      </c>
      <c r="H21" s="10">
        <v>133787</v>
      </c>
      <c r="I21" s="10">
        <v>148892</v>
      </c>
      <c r="J21" s="10">
        <v>334275</v>
      </c>
      <c r="K21" s="11">
        <v>699078.55</v>
      </c>
      <c r="L21" s="11">
        <v>959134.3</v>
      </c>
      <c r="M21" s="11">
        <v>1222174.99</v>
      </c>
      <c r="N21" s="11">
        <v>2161585.49</v>
      </c>
      <c r="O21" s="11">
        <v>3700207.3</v>
      </c>
      <c r="P21" s="11">
        <v>4082557.419</v>
      </c>
      <c r="Q21" s="11">
        <v>4594570.452</v>
      </c>
      <c r="R21" s="11">
        <v>4991392.828</v>
      </c>
      <c r="S21" s="11">
        <v>2892548.908</v>
      </c>
      <c r="T21" s="11">
        <v>5598144.198000001</v>
      </c>
      <c r="U21" s="11">
        <v>6750884.643</v>
      </c>
      <c r="V21" s="11">
        <v>8087460.216</v>
      </c>
      <c r="W21" s="11">
        <v>8748866.23</v>
      </c>
      <c r="X21" s="12">
        <f aca="true" t="shared" si="3" ref="X21:AC21">SUM(X22:X24)</f>
        <v>5014921.452</v>
      </c>
      <c r="Y21" s="12">
        <f t="shared" si="3"/>
        <v>10476311.579</v>
      </c>
      <c r="Z21" s="12">
        <f t="shared" si="3"/>
        <v>11356544.349</v>
      </c>
      <c r="AA21" s="12">
        <f t="shared" si="3"/>
        <v>12520638.485</v>
      </c>
      <c r="AB21" s="12">
        <f t="shared" si="3"/>
        <v>7961849.800000001</v>
      </c>
      <c r="AC21" s="12">
        <f t="shared" si="3"/>
        <v>8861616.4</v>
      </c>
      <c r="AD21" s="3"/>
    </row>
    <row r="22" spans="1:30" ht="15" customHeight="1">
      <c r="A22" s="16" t="s">
        <v>24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>
        <v>4004407.162</v>
      </c>
      <c r="Y22" s="12">
        <v>9638220.157</v>
      </c>
      <c r="Z22" s="12">
        <v>10305282.61</v>
      </c>
      <c r="AA22" s="12">
        <v>11159925.633</v>
      </c>
      <c r="AB22" s="13">
        <v>6693034.5</v>
      </c>
      <c r="AC22" s="3">
        <v>7434615.2</v>
      </c>
      <c r="AD22" s="3"/>
    </row>
    <row r="23" spans="1:30" ht="15" customHeight="1">
      <c r="A23" s="16" t="s">
        <v>25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>
        <v>336690.808</v>
      </c>
      <c r="Y23" s="12">
        <v>223715.974</v>
      </c>
      <c r="Z23" s="12">
        <v>215457.288</v>
      </c>
      <c r="AA23" s="12">
        <v>348631.302</v>
      </c>
      <c r="AB23" s="13">
        <v>245581.4</v>
      </c>
      <c r="AC23" s="3">
        <v>240472.2</v>
      </c>
      <c r="AD23" s="3"/>
    </row>
    <row r="24" spans="1:30" ht="15" customHeight="1">
      <c r="A24" s="16" t="s">
        <v>26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2">
        <v>673823.482</v>
      </c>
      <c r="Y24" s="12">
        <v>614375.448</v>
      </c>
      <c r="Z24" s="12">
        <v>835804.451</v>
      </c>
      <c r="AA24" s="12">
        <v>1012081.55</v>
      </c>
      <c r="AB24" s="13">
        <v>1023233.9</v>
      </c>
      <c r="AC24" s="3">
        <v>1186529</v>
      </c>
      <c r="AD24" s="3"/>
    </row>
    <row r="25" spans="1:30" ht="15" customHeight="1">
      <c r="A25" s="15" t="s">
        <v>18</v>
      </c>
      <c r="B25" s="10">
        <v>2131</v>
      </c>
      <c r="C25" s="10">
        <v>3312</v>
      </c>
      <c r="D25" s="10">
        <v>4573</v>
      </c>
      <c r="E25" s="10">
        <v>9213</v>
      </c>
      <c r="F25" s="10">
        <v>15660</v>
      </c>
      <c r="G25" s="10">
        <v>28492</v>
      </c>
      <c r="H25" s="10">
        <v>27071</v>
      </c>
      <c r="I25" s="10">
        <v>70318</v>
      </c>
      <c r="J25" s="10">
        <v>285984</v>
      </c>
      <c r="K25" s="11">
        <v>276584.49</v>
      </c>
      <c r="L25" s="11">
        <v>237688.3</v>
      </c>
      <c r="M25" s="11">
        <v>531945.89</v>
      </c>
      <c r="N25" s="11">
        <v>478176.49</v>
      </c>
      <c r="O25" s="11">
        <v>746005.3</v>
      </c>
      <c r="P25" s="11">
        <v>915389.3</v>
      </c>
      <c r="Q25" s="11">
        <v>754893.992</v>
      </c>
      <c r="R25" s="11">
        <v>486527.914</v>
      </c>
      <c r="S25" s="11">
        <v>598313.48</v>
      </c>
      <c r="T25" s="11">
        <v>326930.293</v>
      </c>
      <c r="U25" s="11">
        <v>433582.462</v>
      </c>
      <c r="V25" s="11">
        <v>1074830.548</v>
      </c>
      <c r="W25" s="11">
        <v>1668154.3520000002</v>
      </c>
      <c r="X25" s="12">
        <f aca="true" t="shared" si="4" ref="X25:AC25">SUM(X26:X27)</f>
        <v>3343873.3559999997</v>
      </c>
      <c r="Y25" s="12">
        <f t="shared" si="4"/>
        <v>2932982.319</v>
      </c>
      <c r="Z25" s="12">
        <f t="shared" si="4"/>
        <v>1985649.041</v>
      </c>
      <c r="AA25" s="12">
        <f t="shared" si="4"/>
        <v>2883861.5779999997</v>
      </c>
      <c r="AB25" s="12">
        <f t="shared" si="4"/>
        <v>2964453</v>
      </c>
      <c r="AC25" s="12">
        <f t="shared" si="4"/>
        <v>4270339.3</v>
      </c>
      <c r="AD25" s="3"/>
    </row>
    <row r="26" spans="1:30" ht="15" customHeight="1">
      <c r="A26" s="17" t="s">
        <v>27</v>
      </c>
      <c r="B26" s="10"/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2">
        <v>95621.638</v>
      </c>
      <c r="Y26" s="12">
        <v>50235.386</v>
      </c>
      <c r="Z26" s="12">
        <v>85583.805</v>
      </c>
      <c r="AA26" s="12">
        <v>40135.746</v>
      </c>
      <c r="AB26" s="13">
        <v>54186.4</v>
      </c>
      <c r="AC26" s="3">
        <v>83585.1</v>
      </c>
      <c r="AD26" s="3"/>
    </row>
    <row r="27" spans="1:30" ht="15" customHeight="1">
      <c r="A27" s="17" t="s">
        <v>28</v>
      </c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2">
        <v>3248251.718</v>
      </c>
      <c r="Y27" s="12">
        <v>2882746.933</v>
      </c>
      <c r="Z27" s="12">
        <v>1900065.236</v>
      </c>
      <c r="AA27" s="12">
        <v>2843725.832</v>
      </c>
      <c r="AB27" s="13">
        <v>2910266.6</v>
      </c>
      <c r="AC27" s="3">
        <v>4186754.2</v>
      </c>
      <c r="AD27" s="3" t="s">
        <v>5</v>
      </c>
    </row>
    <row r="28" spans="1:30" ht="15" customHeight="1">
      <c r="A28" s="15" t="s">
        <v>19</v>
      </c>
      <c r="B28" s="10">
        <v>11244</v>
      </c>
      <c r="C28" s="10">
        <v>17011</v>
      </c>
      <c r="D28" s="10">
        <v>30132</v>
      </c>
      <c r="E28" s="10">
        <v>63081</v>
      </c>
      <c r="F28" s="10">
        <v>3172</v>
      </c>
      <c r="G28" s="10">
        <v>33134</v>
      </c>
      <c r="H28" s="10">
        <v>52152</v>
      </c>
      <c r="I28" s="10">
        <v>84885</v>
      </c>
      <c r="J28" s="10">
        <v>181446</v>
      </c>
      <c r="K28" s="11">
        <v>357778.49</v>
      </c>
      <c r="L28" s="11">
        <v>471839.3</v>
      </c>
      <c r="M28" s="11">
        <v>638134.49</v>
      </c>
      <c r="N28" s="11">
        <v>886157.49</v>
      </c>
      <c r="O28" s="11">
        <v>990018.3</v>
      </c>
      <c r="P28" s="11">
        <v>977129.314</v>
      </c>
      <c r="Q28" s="11">
        <v>1059717.993</v>
      </c>
      <c r="R28" s="11">
        <v>1664182.726</v>
      </c>
      <c r="S28" s="11">
        <v>6262028.808</v>
      </c>
      <c r="T28" s="11">
        <v>4943881.342</v>
      </c>
      <c r="U28" s="11">
        <v>6824864.627</v>
      </c>
      <c r="V28" s="11">
        <v>8151665.204</v>
      </c>
      <c r="W28" s="11">
        <v>9146343.474</v>
      </c>
      <c r="X28" s="12">
        <f aca="true" t="shared" si="5" ref="X28:AC28">SUM(X29:X30)</f>
        <v>14994729.511</v>
      </c>
      <c r="Y28" s="12">
        <f t="shared" si="5"/>
        <v>11151689.612</v>
      </c>
      <c r="Z28" s="12">
        <f t="shared" si="5"/>
        <v>13021977.431</v>
      </c>
      <c r="AA28" s="12">
        <f t="shared" si="5"/>
        <v>16849944.096</v>
      </c>
      <c r="AB28" s="12">
        <f t="shared" si="5"/>
        <v>25073113.9</v>
      </c>
      <c r="AC28" s="12">
        <f t="shared" si="5"/>
        <v>26215488.200000003</v>
      </c>
      <c r="AD28" s="3"/>
    </row>
    <row r="29" spans="1:30" ht="15" customHeight="1">
      <c r="A29" s="16" t="s">
        <v>29</v>
      </c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2">
        <v>11535616.405</v>
      </c>
      <c r="Y29" s="12">
        <v>7386899.815</v>
      </c>
      <c r="Z29" s="12">
        <v>9267431.114</v>
      </c>
      <c r="AA29" s="12">
        <v>12514199.829</v>
      </c>
      <c r="AB29" s="13">
        <v>20160441.5</v>
      </c>
      <c r="AC29" s="3">
        <v>20486828.1</v>
      </c>
      <c r="AD29" s="3"/>
    </row>
    <row r="30" spans="1:30" ht="15" customHeight="1">
      <c r="A30" s="16" t="s">
        <v>30</v>
      </c>
      <c r="B30" s="10"/>
      <c r="C30" s="10"/>
      <c r="D30" s="10"/>
      <c r="E30" s="10"/>
      <c r="F30" s="10"/>
      <c r="G30" s="10"/>
      <c r="H30" s="10"/>
      <c r="I30" s="10"/>
      <c r="J30" s="10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2">
        <v>3459113.106</v>
      </c>
      <c r="Y30" s="12">
        <v>3764789.797</v>
      </c>
      <c r="Z30" s="12">
        <v>3754546.317</v>
      </c>
      <c r="AA30" s="12">
        <v>4335744.267</v>
      </c>
      <c r="AB30" s="13">
        <v>4912672.4</v>
      </c>
      <c r="AC30" s="3">
        <v>5728660.1</v>
      </c>
      <c r="AD30" s="3"/>
    </row>
    <row r="31" spans="1:30" ht="15" customHeight="1">
      <c r="A31" s="15" t="s">
        <v>16</v>
      </c>
      <c r="B31" s="10"/>
      <c r="C31" s="10"/>
      <c r="D31" s="10"/>
      <c r="E31" s="10"/>
      <c r="F31" s="10"/>
      <c r="G31" s="10">
        <v>4</v>
      </c>
      <c r="H31" s="10">
        <v>266</v>
      </c>
      <c r="I31" s="10"/>
      <c r="J31" s="10">
        <v>80432</v>
      </c>
      <c r="K31" s="10"/>
      <c r="L31" s="11">
        <v>57829.2</v>
      </c>
      <c r="M31" s="11">
        <v>68599.49</v>
      </c>
      <c r="N31" s="11">
        <v>45353.49</v>
      </c>
      <c r="O31" s="11">
        <v>106793.2</v>
      </c>
      <c r="P31" s="11">
        <v>11274.3</v>
      </c>
      <c r="Q31" s="11">
        <v>302186.49</v>
      </c>
      <c r="R31" s="11">
        <v>531464.2</v>
      </c>
      <c r="S31" s="11">
        <v>2698027.294</v>
      </c>
      <c r="T31" s="11">
        <v>615703.948</v>
      </c>
      <c r="U31" s="11">
        <v>638570.857</v>
      </c>
      <c r="V31" s="11">
        <v>759325.969</v>
      </c>
      <c r="W31" s="11">
        <v>1068679.161</v>
      </c>
      <c r="X31" s="12">
        <v>870012.559</v>
      </c>
      <c r="Y31" s="12">
        <v>1013949.407</v>
      </c>
      <c r="Z31" s="12">
        <v>493536.167</v>
      </c>
      <c r="AA31" s="12">
        <v>733562.665</v>
      </c>
      <c r="AB31" s="13">
        <v>1245360.9</v>
      </c>
      <c r="AC31" s="3">
        <v>1031740.4</v>
      </c>
      <c r="AD31" s="3"/>
    </row>
    <row r="32" spans="1:30" ht="15" customHeight="1">
      <c r="A32" s="15" t="s">
        <v>15</v>
      </c>
      <c r="B32" s="10">
        <v>2487</v>
      </c>
      <c r="C32" s="10">
        <v>4507</v>
      </c>
      <c r="D32" s="10">
        <v>505</v>
      </c>
      <c r="E32" s="10">
        <v>6888</v>
      </c>
      <c r="F32" s="10">
        <v>4921</v>
      </c>
      <c r="G32" s="10">
        <v>1477</v>
      </c>
      <c r="H32" s="10">
        <v>17838</v>
      </c>
      <c r="I32" s="10">
        <v>7065</v>
      </c>
      <c r="J32" s="10">
        <v>336</v>
      </c>
      <c r="K32" s="11">
        <v>79.49</v>
      </c>
      <c r="L32" s="11">
        <v>32488.2</v>
      </c>
      <c r="M32" s="11">
        <v>1739.49</v>
      </c>
      <c r="N32" s="11">
        <v>6378.49</v>
      </c>
      <c r="O32" s="11">
        <v>20995.2</v>
      </c>
      <c r="P32" s="11">
        <v>36601.2</v>
      </c>
      <c r="Q32" s="11">
        <v>71109.4</v>
      </c>
      <c r="R32" s="11">
        <v>237130.1</v>
      </c>
      <c r="S32" s="11">
        <v>394478.128</v>
      </c>
      <c r="T32" s="11">
        <v>898690.948</v>
      </c>
      <c r="U32" s="11">
        <v>1381245.662</v>
      </c>
      <c r="V32" s="11">
        <v>2145721.507</v>
      </c>
      <c r="W32" s="11">
        <v>2557267.794</v>
      </c>
      <c r="X32" s="12">
        <v>926266.603</v>
      </c>
      <c r="Y32" s="12">
        <v>1304926.021</v>
      </c>
      <c r="Z32" s="12">
        <v>2696782.987</v>
      </c>
      <c r="AA32" s="12">
        <v>1356512.226</v>
      </c>
      <c r="AB32" s="13">
        <v>2425301.1</v>
      </c>
      <c r="AC32" s="3">
        <v>977478.7</v>
      </c>
      <c r="AD32" s="3"/>
    </row>
    <row r="33" spans="1:30" ht="15" customHeight="1">
      <c r="A33" s="15" t="s">
        <v>12</v>
      </c>
      <c r="B33" s="10"/>
      <c r="C33" s="10"/>
      <c r="D33" s="10"/>
      <c r="E33" s="10">
        <v>367</v>
      </c>
      <c r="F33" s="10">
        <v>96110</v>
      </c>
      <c r="G33" s="10">
        <v>205933</v>
      </c>
      <c r="H33" s="10">
        <v>226106</v>
      </c>
      <c r="I33" s="10">
        <v>753591</v>
      </c>
      <c r="J33" s="10">
        <v>1145469</v>
      </c>
      <c r="K33" s="11">
        <v>973423.49</v>
      </c>
      <c r="L33" s="11">
        <v>1566084.3</v>
      </c>
      <c r="M33" s="11">
        <v>1812000.49</v>
      </c>
      <c r="N33" s="11">
        <v>1857617.4</v>
      </c>
      <c r="O33" s="11">
        <v>1733256.2</v>
      </c>
      <c r="P33" s="11">
        <v>1939554.2</v>
      </c>
      <c r="Q33" s="11">
        <v>2366617.4</v>
      </c>
      <c r="R33" s="11">
        <v>3122265.1</v>
      </c>
      <c r="S33" s="11">
        <v>4053339.392</v>
      </c>
      <c r="T33" s="11">
        <v>4911753.702</v>
      </c>
      <c r="U33" s="11">
        <v>6011189.935</v>
      </c>
      <c r="V33" s="11">
        <v>511057.478</v>
      </c>
      <c r="W33" s="10"/>
      <c r="X33" s="12"/>
      <c r="Y33" s="12">
        <v>590554.632</v>
      </c>
      <c r="Z33" s="12"/>
      <c r="AA33" s="12"/>
      <c r="AB33" s="3"/>
      <c r="AC33" s="3"/>
      <c r="AD33" s="3"/>
    </row>
    <row r="34" spans="1:30" ht="15" customHeight="1">
      <c r="A34" s="15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2"/>
      <c r="Y34" s="12"/>
      <c r="Z34" s="12"/>
      <c r="AA34" s="12"/>
      <c r="AB34" s="3"/>
      <c r="AC34" s="3"/>
      <c r="AD34" s="3"/>
    </row>
    <row r="35" spans="1:30" ht="15" customHeight="1">
      <c r="A35" s="15" t="s">
        <v>23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1">
        <v>1787119.836</v>
      </c>
      <c r="U35" s="11">
        <v>1845552.769</v>
      </c>
      <c r="V35" s="11">
        <v>584832.115</v>
      </c>
      <c r="W35" s="11">
        <v>1049260.116</v>
      </c>
      <c r="X35" s="12">
        <v>1305098.651</v>
      </c>
      <c r="Y35" s="12">
        <v>897519.021</v>
      </c>
      <c r="Z35" s="12">
        <v>650448.961</v>
      </c>
      <c r="AA35" s="12">
        <v>47995.256</v>
      </c>
      <c r="AB35" s="13">
        <v>72895.4</v>
      </c>
      <c r="AC35" s="3"/>
      <c r="AD35" s="3"/>
    </row>
    <row r="36" spans="1:30" ht="15" customHeight="1">
      <c r="A36" s="15"/>
      <c r="B36" s="10"/>
      <c r="C36" s="10"/>
      <c r="D36" s="10"/>
      <c r="E36" s="10"/>
      <c r="F36" s="10"/>
      <c r="G36" s="10"/>
      <c r="H36" s="10"/>
      <c r="I36" s="10"/>
      <c r="J36" s="1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3"/>
      <c r="X36" s="3"/>
      <c r="Y36" s="18"/>
      <c r="Z36" s="18"/>
      <c r="AA36" s="3"/>
      <c r="AB36" s="3"/>
      <c r="AC36" s="3"/>
      <c r="AD36" s="3"/>
    </row>
    <row r="37" spans="1:30" s="2" customFormat="1" ht="15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11"/>
    </row>
    <row r="38" spans="1:29" s="2" customFormat="1" ht="15" customHeight="1">
      <c r="A38" s="21" t="s">
        <v>38</v>
      </c>
      <c r="N38" s="22"/>
      <c r="O38" s="22"/>
      <c r="P38" s="22"/>
      <c r="Q38" s="22"/>
      <c r="R38" s="22"/>
      <c r="S38" s="22"/>
      <c r="T38" s="22"/>
      <c r="U38" s="22"/>
      <c r="V38" s="1"/>
      <c r="W38" s="1"/>
      <c r="AC38" s="2" t="s">
        <v>5</v>
      </c>
    </row>
    <row r="39" spans="1:23" s="2" customFormat="1" ht="15" customHeight="1">
      <c r="A39" s="21" t="s">
        <v>39</v>
      </c>
      <c r="N39" s="22"/>
      <c r="O39" s="22"/>
      <c r="P39" s="22"/>
      <c r="Q39" s="22"/>
      <c r="R39" s="22"/>
      <c r="S39" s="22"/>
      <c r="T39" s="22"/>
      <c r="U39" s="22"/>
      <c r="V39" s="1"/>
      <c r="W39" s="1"/>
    </row>
    <row r="40" spans="1:23" s="2" customFormat="1" ht="15" customHeight="1">
      <c r="A40" s="21" t="s">
        <v>31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2"/>
      <c r="Q40" s="22"/>
      <c r="R40" s="22"/>
      <c r="S40" s="22"/>
      <c r="T40" s="22"/>
      <c r="U40" s="22"/>
      <c r="V40" s="1"/>
      <c r="W40" s="1"/>
    </row>
    <row r="41" ht="15" customHeight="1">
      <c r="A41" s="24" t="s">
        <v>40</v>
      </c>
    </row>
    <row r="42" ht="15" customHeight="1"/>
    <row r="43" ht="15" customHeight="1"/>
    <row r="44" ht="15" customHeight="1"/>
    <row r="45" spans="1:29" ht="15" customHeight="1">
      <c r="A45" s="42" t="s">
        <v>36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</row>
    <row r="46" spans="1:30" ht="15" customHeight="1">
      <c r="A46" s="43" t="s">
        <v>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1" t="s">
        <v>5</v>
      </c>
    </row>
    <row r="47" spans="1:13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29" ht="15" customHeight="1">
      <c r="A48" s="25" t="s">
        <v>1</v>
      </c>
      <c r="B48" s="5">
        <v>1980</v>
      </c>
      <c r="C48" s="5">
        <v>1981</v>
      </c>
      <c r="D48" s="5">
        <v>1982</v>
      </c>
      <c r="E48" s="5">
        <v>1983</v>
      </c>
      <c r="F48" s="5">
        <v>1984</v>
      </c>
      <c r="G48" s="5">
        <v>1985</v>
      </c>
      <c r="H48" s="5">
        <v>1986</v>
      </c>
      <c r="I48" s="5">
        <v>1987</v>
      </c>
      <c r="J48" s="5">
        <v>1988</v>
      </c>
      <c r="K48" s="5">
        <v>1989</v>
      </c>
      <c r="L48" s="5">
        <v>1990</v>
      </c>
      <c r="M48" s="5">
        <v>1991</v>
      </c>
      <c r="N48" s="5">
        <v>1992</v>
      </c>
      <c r="O48" s="5">
        <v>1993</v>
      </c>
      <c r="P48" s="5">
        <v>1994</v>
      </c>
      <c r="Q48" s="5">
        <v>1995</v>
      </c>
      <c r="R48" s="5">
        <v>1996</v>
      </c>
      <c r="S48" s="5">
        <v>1997</v>
      </c>
      <c r="T48" s="6">
        <v>1998</v>
      </c>
      <c r="U48" s="6">
        <v>1999</v>
      </c>
      <c r="V48" s="6">
        <v>2000</v>
      </c>
      <c r="W48" s="6">
        <v>2001</v>
      </c>
      <c r="X48" s="6">
        <v>2002</v>
      </c>
      <c r="Y48" s="6">
        <v>2003</v>
      </c>
      <c r="Z48" s="6">
        <v>2004</v>
      </c>
      <c r="AA48" s="6">
        <v>2005</v>
      </c>
      <c r="AB48" s="6">
        <v>2006</v>
      </c>
      <c r="AC48" s="6">
        <v>2007</v>
      </c>
    </row>
    <row r="49" spans="1:22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9" s="27" customFormat="1" ht="15" customHeight="1">
      <c r="A50" s="7" t="s">
        <v>20</v>
      </c>
      <c r="B50" s="26">
        <f>SUM(B51:B61)</f>
        <v>100</v>
      </c>
      <c r="C50" s="26">
        <f aca="true" t="shared" si="6" ref="C50:AB50">SUM(C51:C61)</f>
        <v>100</v>
      </c>
      <c r="D50" s="26">
        <f t="shared" si="6"/>
        <v>100</v>
      </c>
      <c r="E50" s="26">
        <f t="shared" si="6"/>
        <v>99.99999999999999</v>
      </c>
      <c r="F50" s="26">
        <f t="shared" si="6"/>
        <v>100.00000000000001</v>
      </c>
      <c r="G50" s="26">
        <f t="shared" si="6"/>
        <v>100</v>
      </c>
      <c r="H50" s="26">
        <f t="shared" si="6"/>
        <v>100.00000000000001</v>
      </c>
      <c r="I50" s="26">
        <f t="shared" si="6"/>
        <v>100.00000000000001</v>
      </c>
      <c r="J50" s="26">
        <f t="shared" si="6"/>
        <v>100</v>
      </c>
      <c r="K50" s="26">
        <f t="shared" si="6"/>
        <v>99.99999999999999</v>
      </c>
      <c r="L50" s="26">
        <f t="shared" si="6"/>
        <v>100.00000000000001</v>
      </c>
      <c r="M50" s="26">
        <f t="shared" si="6"/>
        <v>100</v>
      </c>
      <c r="N50" s="26">
        <f t="shared" si="6"/>
        <v>99.99999999999999</v>
      </c>
      <c r="O50" s="26">
        <f t="shared" si="6"/>
        <v>99.99999999999999</v>
      </c>
      <c r="P50" s="26">
        <f t="shared" si="6"/>
        <v>100</v>
      </c>
      <c r="Q50" s="26">
        <f t="shared" si="6"/>
        <v>99.99999999999999</v>
      </c>
      <c r="R50" s="26">
        <f t="shared" si="6"/>
        <v>99.99999999999999</v>
      </c>
      <c r="S50" s="26">
        <f t="shared" si="6"/>
        <v>99.99999999999999</v>
      </c>
      <c r="T50" s="26">
        <f t="shared" si="6"/>
        <v>100.00000000000001</v>
      </c>
      <c r="U50" s="26">
        <f t="shared" si="6"/>
        <v>99.99999999999999</v>
      </c>
      <c r="V50" s="26">
        <f t="shared" si="6"/>
        <v>100</v>
      </c>
      <c r="W50" s="26">
        <f t="shared" si="6"/>
        <v>100</v>
      </c>
      <c r="X50" s="26">
        <f t="shared" si="6"/>
        <v>100</v>
      </c>
      <c r="Y50" s="26">
        <f t="shared" si="6"/>
        <v>100</v>
      </c>
      <c r="Z50" s="26">
        <f t="shared" si="6"/>
        <v>100</v>
      </c>
      <c r="AA50" s="26">
        <f t="shared" si="6"/>
        <v>100</v>
      </c>
      <c r="AB50" s="26">
        <f t="shared" si="6"/>
        <v>100</v>
      </c>
      <c r="AC50" s="26">
        <f>SUM(AC51:AC61)</f>
        <v>100</v>
      </c>
    </row>
    <row r="51" spans="1:29" ht="15" customHeight="1">
      <c r="A51" s="15" t="s">
        <v>6</v>
      </c>
      <c r="B51" s="28">
        <f aca="true" t="shared" si="7" ref="B51:AC60">(B8/B$7)*100</f>
        <v>5.282275711159738</v>
      </c>
      <c r="C51" s="28">
        <f t="shared" si="7"/>
        <v>4.203899268887084</v>
      </c>
      <c r="D51" s="28">
        <f t="shared" si="7"/>
        <v>4.650152107779226</v>
      </c>
      <c r="E51" s="28">
        <f t="shared" si="7"/>
        <v>2.8469364595360034</v>
      </c>
      <c r="F51" s="28">
        <f t="shared" si="7"/>
        <v>2.0689941861500913</v>
      </c>
      <c r="G51" s="28">
        <f t="shared" si="7"/>
        <v>1.6368082536547055</v>
      </c>
      <c r="H51" s="28">
        <f t="shared" si="7"/>
        <v>2.1075193561086567</v>
      </c>
      <c r="I51" s="28">
        <f t="shared" si="7"/>
        <v>2.0061967539828562</v>
      </c>
      <c r="J51" s="28">
        <f t="shared" si="7"/>
        <v>2.469301390276448</v>
      </c>
      <c r="K51" s="28">
        <f t="shared" si="7"/>
        <v>3.14324856969901</v>
      </c>
      <c r="L51" s="28">
        <f t="shared" si="7"/>
        <v>3.13856834867349</v>
      </c>
      <c r="M51" s="28">
        <f t="shared" si="7"/>
        <v>3.3936528039928713</v>
      </c>
      <c r="N51" s="28">
        <f t="shared" si="7"/>
        <v>3.626061828848716</v>
      </c>
      <c r="O51" s="28">
        <f t="shared" si="7"/>
        <v>3.3648037610819777</v>
      </c>
      <c r="P51" s="28">
        <f t="shared" si="7"/>
        <v>3.3208641897550377</v>
      </c>
      <c r="Q51" s="28">
        <f t="shared" si="7"/>
        <v>3.4449516130079973</v>
      </c>
      <c r="R51" s="28">
        <f t="shared" si="7"/>
        <v>3.833669566759111</v>
      </c>
      <c r="S51" s="28">
        <f t="shared" si="7"/>
        <v>3.6084221839974164</v>
      </c>
      <c r="T51" s="28">
        <f t="shared" si="7"/>
        <v>4.017276640678107</v>
      </c>
      <c r="U51" s="28">
        <f t="shared" si="7"/>
        <v>4.129954829227344</v>
      </c>
      <c r="V51" s="28">
        <f t="shared" si="7"/>
        <v>5.66599715468232</v>
      </c>
      <c r="W51" s="28">
        <f t="shared" si="7"/>
        <v>5.531083560889476</v>
      </c>
      <c r="X51" s="28">
        <f t="shared" si="7"/>
        <v>5.580042710550746</v>
      </c>
      <c r="Y51" s="28">
        <f t="shared" si="7"/>
        <v>5.469270610478799</v>
      </c>
      <c r="Z51" s="28">
        <f t="shared" si="7"/>
        <v>5.511228566054003</v>
      </c>
      <c r="AA51" s="28">
        <f t="shared" si="7"/>
        <v>5.4477100026186145</v>
      </c>
      <c r="AB51" s="28">
        <f t="shared" si="7"/>
        <v>5.298954225217267</v>
      </c>
      <c r="AC51" s="28">
        <f t="shared" si="7"/>
        <v>5.572192804820833</v>
      </c>
    </row>
    <row r="52" spans="1:29" ht="15" customHeight="1">
      <c r="A52" s="15" t="s">
        <v>7</v>
      </c>
      <c r="B52" s="28">
        <f t="shared" si="7"/>
        <v>0.6695842450765864</v>
      </c>
      <c r="C52" s="28">
        <f t="shared" si="7"/>
        <v>0.7746315423001044</v>
      </c>
      <c r="D52" s="28">
        <f t="shared" si="7"/>
        <v>1.0153688119789814</v>
      </c>
      <c r="E52" s="28">
        <f t="shared" si="7"/>
        <v>0.5269546167737351</v>
      </c>
      <c r="F52" s="28">
        <f t="shared" si="7"/>
        <v>0.9091934842123391</v>
      </c>
      <c r="G52" s="28">
        <f t="shared" si="7"/>
        <v>0.37603155809152083</v>
      </c>
      <c r="H52" s="28">
        <f t="shared" si="7"/>
        <v>0.6924456497965968</v>
      </c>
      <c r="I52" s="28">
        <f t="shared" si="7"/>
        <v>0.5580647494108951</v>
      </c>
      <c r="J52" s="28">
        <f t="shared" si="7"/>
        <v>0.5922260104085817</v>
      </c>
      <c r="K52" s="28">
        <f t="shared" si="7"/>
        <v>0.8446237003100854</v>
      </c>
      <c r="L52" s="28">
        <f t="shared" si="7"/>
        <v>1.3232949094089566</v>
      </c>
      <c r="M52" s="28">
        <f t="shared" si="7"/>
        <v>1.6929440452725815</v>
      </c>
      <c r="N52" s="28">
        <f t="shared" si="7"/>
        <v>2.406490085880944</v>
      </c>
      <c r="O52" s="28">
        <f t="shared" si="7"/>
        <v>3.2522480538248715</v>
      </c>
      <c r="P52" s="28">
        <f t="shared" si="7"/>
        <v>3.616690502764762</v>
      </c>
      <c r="Q52" s="28">
        <f t="shared" si="7"/>
        <v>2.8240703962818916</v>
      </c>
      <c r="R52" s="28">
        <f t="shared" si="7"/>
        <v>2.7945302668165968</v>
      </c>
      <c r="S52" s="28">
        <f t="shared" si="7"/>
        <v>2.129591821465468</v>
      </c>
      <c r="T52" s="28">
        <f t="shared" si="7"/>
        <v>2.329684316564688</v>
      </c>
      <c r="U52" s="28">
        <f t="shared" si="7"/>
        <v>2.6444821471805966</v>
      </c>
      <c r="V52" s="28">
        <f t="shared" si="7"/>
        <v>2.9478564255954423</v>
      </c>
      <c r="W52" s="28">
        <f t="shared" si="7"/>
        <v>3.044275589240678</v>
      </c>
      <c r="X52" s="28">
        <f t="shared" si="7"/>
        <v>3.9629636154724284</v>
      </c>
      <c r="Y52" s="28">
        <f t="shared" si="7"/>
        <v>2.997130641341631</v>
      </c>
      <c r="Z52" s="28">
        <f t="shared" si="7"/>
        <v>3.1494786134667123</v>
      </c>
      <c r="AA52" s="28">
        <f t="shared" si="7"/>
        <v>4.066470437597554</v>
      </c>
      <c r="AB52" s="28">
        <f t="shared" si="7"/>
        <v>0.9284810945451641</v>
      </c>
      <c r="AC52" s="28">
        <f t="shared" si="7"/>
        <v>0.981583064378284</v>
      </c>
    </row>
    <row r="53" spans="1:29" ht="15" customHeight="1">
      <c r="A53" s="15" t="s">
        <v>8</v>
      </c>
      <c r="B53" s="28">
        <f t="shared" si="7"/>
        <v>0.3588621444201313</v>
      </c>
      <c r="C53" s="28">
        <f t="shared" si="7"/>
        <v>0.2001856794708135</v>
      </c>
      <c r="D53" s="28">
        <f t="shared" si="7"/>
        <v>0.7190549563430919</v>
      </c>
      <c r="E53" s="28">
        <f t="shared" si="7"/>
        <v>2.21044633253402</v>
      </c>
      <c r="F53" s="28">
        <f t="shared" si="7"/>
        <v>3.559572661246741</v>
      </c>
      <c r="G53" s="28">
        <f t="shared" si="7"/>
        <v>1.824229046057916</v>
      </c>
      <c r="H53" s="28">
        <f t="shared" si="7"/>
        <v>6.942828397707887</v>
      </c>
      <c r="I53" s="28">
        <f t="shared" si="7"/>
        <v>8.586608512224924</v>
      </c>
      <c r="J53" s="28">
        <f t="shared" si="7"/>
        <v>5.751791717909092</v>
      </c>
      <c r="K53" s="28">
        <f t="shared" si="7"/>
        <v>1.5720837670780548</v>
      </c>
      <c r="L53" s="28">
        <f t="shared" si="7"/>
        <v>2.8669645376428567</v>
      </c>
      <c r="M53" s="28">
        <f t="shared" si="7"/>
        <v>1.7383518630605395</v>
      </c>
      <c r="N53" s="28">
        <f t="shared" si="7"/>
        <v>0.7048262527448964</v>
      </c>
      <c r="O53" s="28">
        <f t="shared" si="7"/>
        <v>3.123268408520935</v>
      </c>
      <c r="P53" s="28">
        <f t="shared" si="7"/>
        <v>0.5943158077904785</v>
      </c>
      <c r="Q53" s="28">
        <f t="shared" si="7"/>
        <v>1.2920993651872312</v>
      </c>
      <c r="R53" s="28">
        <f t="shared" si="7"/>
        <v>1.6287510386495083</v>
      </c>
      <c r="S53" s="28">
        <f t="shared" si="7"/>
        <v>13.08049214859591</v>
      </c>
      <c r="T53" s="28">
        <f t="shared" si="7"/>
        <v>1.7019627610270138</v>
      </c>
      <c r="U53" s="28">
        <f t="shared" si="7"/>
        <v>1.7487673404644828</v>
      </c>
      <c r="V53" s="28">
        <f t="shared" si="7"/>
        <v>2.5674241013081933</v>
      </c>
      <c r="W53" s="28">
        <f t="shared" si="7"/>
        <v>2.112802756881751</v>
      </c>
      <c r="X53" s="28">
        <f t="shared" si="7"/>
        <v>0.9382322631984552</v>
      </c>
      <c r="Y53" s="28">
        <f t="shared" si="7"/>
        <v>0.4712821407451292</v>
      </c>
      <c r="Z53" s="28">
        <f t="shared" si="7"/>
        <v>0.657470754768885</v>
      </c>
      <c r="AA53" s="28">
        <f t="shared" si="7"/>
        <v>1.2285593901062546</v>
      </c>
      <c r="AB53" s="28">
        <f t="shared" si="7"/>
        <v>0.662059160444309</v>
      </c>
      <c r="AC53" s="28">
        <f t="shared" si="7"/>
        <v>0.4748086179003369</v>
      </c>
    </row>
    <row r="54" spans="1:29" ht="15" customHeight="1">
      <c r="A54" s="15" t="s">
        <v>9</v>
      </c>
      <c r="B54" s="28">
        <f t="shared" si="7"/>
        <v>12.11816192560175</v>
      </c>
      <c r="C54" s="28">
        <f t="shared" si="7"/>
        <v>9.466751769757456</v>
      </c>
      <c r="D54" s="28">
        <f t="shared" si="7"/>
        <v>4.189877918691478</v>
      </c>
      <c r="E54" s="28">
        <f t="shared" si="7"/>
        <v>4.462338533803053</v>
      </c>
      <c r="F54" s="28">
        <f t="shared" si="7"/>
        <v>11.574252780730562</v>
      </c>
      <c r="G54" s="28">
        <f t="shared" si="7"/>
        <v>10.987618327968537</v>
      </c>
      <c r="H54" s="28">
        <f t="shared" si="7"/>
        <v>16.72805214120117</v>
      </c>
      <c r="I54" s="28">
        <f t="shared" si="7"/>
        <v>0.6223051211034317</v>
      </c>
      <c r="J54" s="28">
        <f t="shared" si="7"/>
        <v>1.0577718692151945</v>
      </c>
      <c r="K54" s="28">
        <f t="shared" si="7"/>
        <v>1.3042836531177926</v>
      </c>
      <c r="L54" s="28">
        <f t="shared" si="7"/>
        <v>4.418062594768858</v>
      </c>
      <c r="M54" s="28">
        <f t="shared" si="7"/>
        <v>3.0170463053438947</v>
      </c>
      <c r="N54" s="28">
        <f t="shared" si="7"/>
        <v>2.5100728232639686</v>
      </c>
      <c r="O54" s="28">
        <f t="shared" si="7"/>
        <v>1.5700174632410093</v>
      </c>
      <c r="P54" s="28">
        <f t="shared" si="7"/>
        <v>12.241313553709073</v>
      </c>
      <c r="Q54" s="28">
        <f t="shared" si="7"/>
        <v>2.7491628938426564</v>
      </c>
      <c r="R54" s="28">
        <f t="shared" si="7"/>
        <v>1.1163448634764321</v>
      </c>
      <c r="S54" s="28">
        <f t="shared" si="7"/>
        <v>1.386427623115464</v>
      </c>
      <c r="T54" s="28">
        <f t="shared" si="7"/>
        <v>0.5126168031111737</v>
      </c>
      <c r="U54" s="28">
        <f t="shared" si="7"/>
        <v>0.4990492011563317</v>
      </c>
      <c r="V54" s="28">
        <f t="shared" si="7"/>
        <v>1.278995918613204</v>
      </c>
      <c r="W54" s="28">
        <f t="shared" si="7"/>
        <v>1.3746323793354687</v>
      </c>
      <c r="X54" s="28">
        <f t="shared" si="7"/>
        <v>1.4653680859060225</v>
      </c>
      <c r="Y54" s="28">
        <f t="shared" si="7"/>
        <v>1.5984598050823813</v>
      </c>
      <c r="Z54" s="28">
        <f t="shared" si="7"/>
        <v>1.9163500254924006</v>
      </c>
      <c r="AA54" s="28">
        <f t="shared" si="7"/>
        <v>1.744982311151648</v>
      </c>
      <c r="AB54" s="28">
        <f t="shared" si="7"/>
        <v>8.10743554319815</v>
      </c>
      <c r="AC54" s="28">
        <f t="shared" si="7"/>
        <v>7.051502196876958</v>
      </c>
    </row>
    <row r="55" spans="1:29" ht="15" customHeight="1">
      <c r="A55" s="15" t="s">
        <v>10</v>
      </c>
      <c r="B55" s="28">
        <f t="shared" si="7"/>
        <v>0</v>
      </c>
      <c r="C55" s="28">
        <f t="shared" si="7"/>
        <v>0</v>
      </c>
      <c r="D55" s="28">
        <f t="shared" si="7"/>
        <v>0</v>
      </c>
      <c r="E55" s="28">
        <f t="shared" si="7"/>
        <v>0</v>
      </c>
      <c r="F55" s="28">
        <f t="shared" si="7"/>
        <v>0</v>
      </c>
      <c r="G55" s="28">
        <f t="shared" si="7"/>
        <v>0</v>
      </c>
      <c r="H55" s="28">
        <f t="shared" si="7"/>
        <v>0</v>
      </c>
      <c r="I55" s="28">
        <f t="shared" si="7"/>
        <v>0</v>
      </c>
      <c r="J55" s="28">
        <f t="shared" si="7"/>
        <v>0</v>
      </c>
      <c r="K55" s="28">
        <f t="shared" si="7"/>
        <v>0</v>
      </c>
      <c r="L55" s="28">
        <f t="shared" si="7"/>
        <v>0</v>
      </c>
      <c r="M55" s="28">
        <f t="shared" si="7"/>
        <v>0</v>
      </c>
      <c r="N55" s="28">
        <f t="shared" si="7"/>
        <v>0</v>
      </c>
      <c r="O55" s="28">
        <f t="shared" si="7"/>
        <v>0</v>
      </c>
      <c r="P55" s="28">
        <f t="shared" si="7"/>
        <v>0</v>
      </c>
      <c r="Q55" s="28">
        <f t="shared" si="7"/>
        <v>0</v>
      </c>
      <c r="R55" s="28">
        <f t="shared" si="7"/>
        <v>0</v>
      </c>
      <c r="S55" s="28">
        <f t="shared" si="7"/>
        <v>0</v>
      </c>
      <c r="T55" s="28">
        <f t="shared" si="7"/>
        <v>0</v>
      </c>
      <c r="U55" s="28">
        <f t="shared" si="7"/>
        <v>0</v>
      </c>
      <c r="V55" s="28">
        <f t="shared" si="7"/>
        <v>0</v>
      </c>
      <c r="W55" s="28">
        <f t="shared" si="7"/>
        <v>0</v>
      </c>
      <c r="X55" s="28">
        <f t="shared" si="7"/>
        <v>0</v>
      </c>
      <c r="Y55" s="28">
        <f t="shared" si="7"/>
        <v>0</v>
      </c>
      <c r="Z55" s="28">
        <f t="shared" si="7"/>
        <v>0</v>
      </c>
      <c r="AA55" s="28">
        <f t="shared" si="7"/>
        <v>0</v>
      </c>
      <c r="AB55" s="28">
        <f t="shared" si="7"/>
        <v>0</v>
      </c>
      <c r="AC55" s="28">
        <f t="shared" si="7"/>
        <v>0</v>
      </c>
    </row>
    <row r="56" spans="1:29" ht="15" customHeight="1">
      <c r="A56" s="15" t="s">
        <v>17</v>
      </c>
      <c r="B56" s="28">
        <f t="shared" si="7"/>
        <v>23.737417943107218</v>
      </c>
      <c r="C56" s="28">
        <f t="shared" si="7"/>
        <v>21.828942787513057</v>
      </c>
      <c r="D56" s="28">
        <f t="shared" si="7"/>
        <v>27.697443799138714</v>
      </c>
      <c r="E56" s="28">
        <f t="shared" si="7"/>
        <v>24.063274026268786</v>
      </c>
      <c r="F56" s="28">
        <f t="shared" si="7"/>
        <v>23.674661947491256</v>
      </c>
      <c r="G56" s="28">
        <f t="shared" si="7"/>
        <v>17.183809223482932</v>
      </c>
      <c r="H56" s="28">
        <f t="shared" si="7"/>
        <v>19.506145837889857</v>
      </c>
      <c r="I56" s="28">
        <f t="shared" si="7"/>
        <v>19.343395779858387</v>
      </c>
      <c r="J56" s="28">
        <f t="shared" si="7"/>
        <v>25.823273052187883</v>
      </c>
      <c r="K56" s="28">
        <f t="shared" si="7"/>
        <v>26.055204188917415</v>
      </c>
      <c r="L56" s="28">
        <f t="shared" si="7"/>
        <v>22.714794224399544</v>
      </c>
      <c r="M56" s="28">
        <f t="shared" si="7"/>
        <v>22.640990408652392</v>
      </c>
      <c r="N56" s="28">
        <f t="shared" si="7"/>
        <v>21.477543906477774</v>
      </c>
      <c r="O56" s="28">
        <f t="shared" si="7"/>
        <v>19.212780145872568</v>
      </c>
      <c r="P56" s="28">
        <f t="shared" si="7"/>
        <v>17.987353970226767</v>
      </c>
      <c r="Q56" s="28">
        <f t="shared" si="7"/>
        <v>19.45760001162834</v>
      </c>
      <c r="R56" s="28">
        <f t="shared" si="7"/>
        <v>21.590559293350058</v>
      </c>
      <c r="S56" s="28">
        <f t="shared" si="7"/>
        <v>19.56596210535157</v>
      </c>
      <c r="T56" s="28">
        <f t="shared" si="7"/>
        <v>27.35200149086478</v>
      </c>
      <c r="U56" s="28">
        <f t="shared" si="7"/>
        <v>27.403848331769293</v>
      </c>
      <c r="V56" s="28">
        <f t="shared" si="7"/>
        <v>37.52074527475847</v>
      </c>
      <c r="W56" s="28">
        <f t="shared" si="7"/>
        <v>37.11028894347746</v>
      </c>
      <c r="X56" s="28">
        <f t="shared" si="7"/>
        <v>37.62926038935761</v>
      </c>
      <c r="Y56" s="28">
        <f t="shared" si="7"/>
        <v>38.4892260723435</v>
      </c>
      <c r="Z56" s="28">
        <f t="shared" si="7"/>
        <v>37.78201051550042</v>
      </c>
      <c r="AA56" s="28">
        <f t="shared" si="7"/>
        <v>38.472151199168565</v>
      </c>
      <c r="AB56" s="28">
        <f t="shared" si="7"/>
        <v>40.56986777084171</v>
      </c>
      <c r="AC56" s="28">
        <f t="shared" si="7"/>
        <v>38.9122183286403</v>
      </c>
    </row>
    <row r="57" spans="1:29" ht="15" customHeight="1">
      <c r="A57" s="15" t="s">
        <v>11</v>
      </c>
      <c r="B57" s="28">
        <f t="shared" si="7"/>
        <v>0</v>
      </c>
      <c r="C57" s="28">
        <f t="shared" si="7"/>
        <v>0</v>
      </c>
      <c r="D57" s="28">
        <f t="shared" si="7"/>
        <v>0</v>
      </c>
      <c r="E57" s="28">
        <f t="shared" si="7"/>
        <v>5.277440618924973</v>
      </c>
      <c r="F57" s="28">
        <f t="shared" si="7"/>
        <v>0</v>
      </c>
      <c r="G57" s="28">
        <f t="shared" si="7"/>
        <v>0</v>
      </c>
      <c r="H57" s="28">
        <f t="shared" si="7"/>
        <v>0</v>
      </c>
      <c r="I57" s="28">
        <f t="shared" si="7"/>
        <v>0</v>
      </c>
      <c r="J57" s="28">
        <f t="shared" si="7"/>
        <v>0</v>
      </c>
      <c r="K57" s="28">
        <f t="shared" si="7"/>
        <v>0</v>
      </c>
      <c r="L57" s="28">
        <f t="shared" si="7"/>
        <v>0</v>
      </c>
      <c r="M57" s="28">
        <f t="shared" si="7"/>
        <v>5.450844514292996</v>
      </c>
      <c r="N57" s="28">
        <f t="shared" si="7"/>
        <v>10.270664452535058</v>
      </c>
      <c r="O57" s="28">
        <f t="shared" si="7"/>
        <v>7.706814596639505</v>
      </c>
      <c r="P57" s="28">
        <f t="shared" si="7"/>
        <v>0</v>
      </c>
      <c r="Q57" s="28">
        <f t="shared" si="7"/>
        <v>0</v>
      </c>
      <c r="R57" s="28">
        <f t="shared" si="7"/>
        <v>0</v>
      </c>
      <c r="S57" s="28">
        <f t="shared" si="7"/>
        <v>0</v>
      </c>
      <c r="T57" s="28">
        <f t="shared" si="7"/>
        <v>0</v>
      </c>
      <c r="U57" s="28">
        <f t="shared" si="7"/>
        <v>0</v>
      </c>
      <c r="V57" s="28">
        <f t="shared" si="7"/>
        <v>1.7077128483269712</v>
      </c>
      <c r="W57" s="28">
        <f t="shared" si="7"/>
        <v>0</v>
      </c>
      <c r="X57" s="28">
        <f t="shared" si="7"/>
        <v>0</v>
      </c>
      <c r="Y57" s="28">
        <f t="shared" si="7"/>
        <v>6.049083747979638</v>
      </c>
      <c r="Z57" s="28">
        <f t="shared" si="7"/>
        <v>6.761094824019015</v>
      </c>
      <c r="AA57" s="28">
        <f t="shared" si="7"/>
        <v>0</v>
      </c>
      <c r="AB57" s="28">
        <f t="shared" si="7"/>
        <v>0</v>
      </c>
      <c r="AC57" s="28">
        <f t="shared" si="7"/>
        <v>0</v>
      </c>
    </row>
    <row r="58" spans="1:29" ht="15" customHeight="1">
      <c r="A58" s="15" t="s">
        <v>12</v>
      </c>
      <c r="B58" s="28">
        <f t="shared" si="7"/>
        <v>0</v>
      </c>
      <c r="C58" s="28">
        <f t="shared" si="7"/>
        <v>0</v>
      </c>
      <c r="D58" s="28">
        <f t="shared" si="7"/>
        <v>0</v>
      </c>
      <c r="E58" s="28">
        <f t="shared" si="7"/>
        <v>0.4420892665068041</v>
      </c>
      <c r="F58" s="28">
        <f t="shared" si="7"/>
        <v>0</v>
      </c>
      <c r="G58" s="28">
        <f t="shared" si="7"/>
        <v>0</v>
      </c>
      <c r="H58" s="28">
        <f t="shared" si="7"/>
        <v>0</v>
      </c>
      <c r="I58" s="28">
        <f t="shared" si="7"/>
        <v>0</v>
      </c>
      <c r="J58" s="28">
        <f t="shared" si="7"/>
        <v>0</v>
      </c>
      <c r="K58" s="28">
        <f t="shared" si="7"/>
        <v>67.0659870664422</v>
      </c>
      <c r="L58" s="28">
        <f t="shared" si="7"/>
        <v>65.52582239173877</v>
      </c>
      <c r="M58" s="28">
        <f t="shared" si="7"/>
        <v>61.30613325664083</v>
      </c>
      <c r="N58" s="28">
        <f t="shared" si="7"/>
        <v>58.97234223162402</v>
      </c>
      <c r="O58" s="28">
        <f t="shared" si="7"/>
        <v>61.68265837216054</v>
      </c>
      <c r="P58" s="28">
        <f t="shared" si="7"/>
        <v>61.97578492706253</v>
      </c>
      <c r="Q58" s="28">
        <f t="shared" si="7"/>
        <v>50.677122737552615</v>
      </c>
      <c r="R58" s="28">
        <f t="shared" si="7"/>
        <v>34.816154251891504</v>
      </c>
      <c r="S58" s="28">
        <f t="shared" si="7"/>
        <v>29.91496499506533</v>
      </c>
      <c r="T58" s="28">
        <f t="shared" si="7"/>
        <v>26.311879897999734</v>
      </c>
      <c r="U58" s="28">
        <f t="shared" si="7"/>
        <v>25.671368786502942</v>
      </c>
      <c r="V58" s="28">
        <f t="shared" si="7"/>
        <v>3.0037236494155626</v>
      </c>
      <c r="W58" s="28">
        <f t="shared" si="7"/>
        <v>2.7031365940137997</v>
      </c>
      <c r="X58" s="28">
        <f t="shared" si="7"/>
        <v>2.6140141798654226</v>
      </c>
      <c r="Y58" s="28">
        <f t="shared" si="7"/>
        <v>0</v>
      </c>
      <c r="Z58" s="28">
        <f t="shared" si="7"/>
        <v>0</v>
      </c>
      <c r="AA58" s="28">
        <f t="shared" si="7"/>
        <v>0</v>
      </c>
      <c r="AB58" s="28">
        <f t="shared" si="7"/>
        <v>0</v>
      </c>
      <c r="AC58" s="28">
        <f t="shared" si="7"/>
        <v>0</v>
      </c>
    </row>
    <row r="59" spans="1:29" ht="15" customHeight="1">
      <c r="A59" s="15" t="s">
        <v>13</v>
      </c>
      <c r="B59" s="28">
        <f t="shared" si="7"/>
        <v>0</v>
      </c>
      <c r="C59" s="28">
        <f t="shared" si="7"/>
        <v>0</v>
      </c>
      <c r="D59" s="28">
        <f t="shared" si="7"/>
        <v>0</v>
      </c>
      <c r="E59" s="28">
        <f t="shared" si="7"/>
        <v>0</v>
      </c>
      <c r="F59" s="28">
        <f t="shared" si="7"/>
        <v>0</v>
      </c>
      <c r="G59" s="28">
        <f t="shared" si="7"/>
        <v>0</v>
      </c>
      <c r="H59" s="28">
        <f t="shared" si="7"/>
        <v>0</v>
      </c>
      <c r="I59" s="28">
        <f t="shared" si="7"/>
        <v>0</v>
      </c>
      <c r="J59" s="28">
        <f t="shared" si="7"/>
        <v>0</v>
      </c>
      <c r="K59" s="28">
        <f t="shared" si="7"/>
        <v>0</v>
      </c>
      <c r="L59" s="28">
        <f t="shared" si="7"/>
        <v>0</v>
      </c>
      <c r="M59" s="28">
        <f t="shared" si="7"/>
        <v>0</v>
      </c>
      <c r="N59" s="28">
        <f t="shared" si="7"/>
        <v>0</v>
      </c>
      <c r="O59" s="28">
        <f t="shared" si="7"/>
        <v>0</v>
      </c>
      <c r="P59" s="28">
        <f t="shared" si="7"/>
        <v>0</v>
      </c>
      <c r="Q59" s="28">
        <f t="shared" si="7"/>
        <v>19.285392563906544</v>
      </c>
      <c r="R59" s="28">
        <f t="shared" si="7"/>
        <v>18.602231896522056</v>
      </c>
      <c r="S59" s="28">
        <f t="shared" si="7"/>
        <v>21.464667220397626</v>
      </c>
      <c r="T59" s="28">
        <f t="shared" si="7"/>
        <v>26.454501028635253</v>
      </c>
      <c r="U59" s="28">
        <f t="shared" si="7"/>
        <v>26.439462571849454</v>
      </c>
      <c r="V59" s="28">
        <f t="shared" si="7"/>
        <v>36.86068766735796</v>
      </c>
      <c r="W59" s="28">
        <f t="shared" si="7"/>
        <v>37.13116274818109</v>
      </c>
      <c r="X59" s="28">
        <f t="shared" si="7"/>
        <v>36.321722590600885</v>
      </c>
      <c r="Y59" s="28">
        <f t="shared" si="7"/>
        <v>38.37434877596152</v>
      </c>
      <c r="Z59" s="28">
        <f t="shared" si="7"/>
        <v>39.90212621365453</v>
      </c>
      <c r="AA59" s="28">
        <f t="shared" si="7"/>
        <v>41.19893470692855</v>
      </c>
      <c r="AB59" s="28">
        <f t="shared" si="7"/>
        <v>39.915367179114476</v>
      </c>
      <c r="AC59" s="28">
        <f t="shared" si="7"/>
        <v>40.918240913199405</v>
      </c>
    </row>
    <row r="60" spans="1:29" ht="15" customHeight="1">
      <c r="A60" s="15" t="s">
        <v>14</v>
      </c>
      <c r="B60" s="28">
        <f t="shared" si="7"/>
        <v>56.84026258205689</v>
      </c>
      <c r="C60" s="28">
        <f t="shared" si="7"/>
        <v>49.61413484971568</v>
      </c>
      <c r="D60" s="28">
        <f t="shared" si="7"/>
        <v>61.53846153846154</v>
      </c>
      <c r="E60" s="28">
        <f aca="true" t="shared" si="8" ref="C60:AC61">(E17/E$7)*100</f>
        <v>59.97217205956363</v>
      </c>
      <c r="F60" s="28">
        <f t="shared" si="8"/>
        <v>57.971625561936214</v>
      </c>
      <c r="G60" s="28">
        <f t="shared" si="8"/>
        <v>66.54092615620779</v>
      </c>
      <c r="H60" s="28">
        <f t="shared" si="8"/>
        <v>53.699969380167104</v>
      </c>
      <c r="I60" s="28">
        <f t="shared" si="8"/>
        <v>67.20810781112205</v>
      </c>
      <c r="J60" s="28">
        <f t="shared" si="8"/>
        <v>63.95725321532865</v>
      </c>
      <c r="K60" s="28">
        <f t="shared" si="8"/>
        <v>0</v>
      </c>
      <c r="L60" s="28">
        <f t="shared" si="8"/>
        <v>0</v>
      </c>
      <c r="M60" s="28">
        <f t="shared" si="8"/>
        <v>0</v>
      </c>
      <c r="N60" s="28">
        <f t="shared" si="8"/>
        <v>0</v>
      </c>
      <c r="O60" s="28">
        <f t="shared" si="8"/>
        <v>0</v>
      </c>
      <c r="P60" s="28">
        <f t="shared" si="8"/>
        <v>0</v>
      </c>
      <c r="Q60" s="28">
        <f t="shared" si="8"/>
        <v>0</v>
      </c>
      <c r="R60" s="28">
        <f t="shared" si="8"/>
        <v>14.97324290999946</v>
      </c>
      <c r="S60" s="28">
        <f t="shared" si="8"/>
        <v>7.446230346786746</v>
      </c>
      <c r="T60" s="28">
        <f t="shared" si="8"/>
        <v>9.252822623269509</v>
      </c>
      <c r="U60" s="28">
        <f t="shared" si="8"/>
        <v>7.700632517603319</v>
      </c>
      <c r="V60" s="28">
        <f t="shared" si="8"/>
        <v>1.9666665146868594</v>
      </c>
      <c r="W60" s="28">
        <f t="shared" si="8"/>
        <v>2.1401091849930483</v>
      </c>
      <c r="X60" s="28">
        <f t="shared" si="8"/>
        <v>1.821878476794661</v>
      </c>
      <c r="Y60" s="28">
        <f t="shared" si="8"/>
        <v>3.2860092465664583</v>
      </c>
      <c r="Z60" s="28">
        <f t="shared" si="8"/>
        <v>0</v>
      </c>
      <c r="AA60" s="28">
        <f t="shared" si="8"/>
        <v>0</v>
      </c>
      <c r="AB60" s="28">
        <f t="shared" si="8"/>
        <v>0.08701160612690938</v>
      </c>
      <c r="AC60" s="28">
        <f t="shared" si="8"/>
        <v>0.23076088126355843</v>
      </c>
    </row>
    <row r="61" spans="1:29" ht="15" customHeight="1">
      <c r="A61" s="15" t="s">
        <v>15</v>
      </c>
      <c r="B61" s="28">
        <f>(B18/B$7)*100</f>
        <v>0.9934354485776805</v>
      </c>
      <c r="C61" s="28">
        <f t="shared" si="8"/>
        <v>13.911454102355808</v>
      </c>
      <c r="D61" s="28">
        <f t="shared" si="8"/>
        <v>0.1896408676069693</v>
      </c>
      <c r="E61" s="28">
        <f t="shared" si="8"/>
        <v>0.1983480860889902</v>
      </c>
      <c r="F61" s="28">
        <f t="shared" si="8"/>
        <v>0.2416993782328034</v>
      </c>
      <c r="G61" s="28">
        <f t="shared" si="8"/>
        <v>1.4505774345365947</v>
      </c>
      <c r="H61" s="28">
        <f t="shared" si="8"/>
        <v>0.32303923712873456</v>
      </c>
      <c r="I61" s="28">
        <f t="shared" si="8"/>
        <v>1.6753212722974666</v>
      </c>
      <c r="J61" s="28">
        <f t="shared" si="8"/>
        <v>0.34838274467415736</v>
      </c>
      <c r="K61" s="28">
        <f t="shared" si="8"/>
        <v>0.014569054435423131</v>
      </c>
      <c r="L61" s="28">
        <f t="shared" si="8"/>
        <v>0.01249299336752576</v>
      </c>
      <c r="M61" s="28">
        <f t="shared" si="8"/>
        <v>0.7600368027438917</v>
      </c>
      <c r="N61" s="28">
        <f t="shared" si="8"/>
        <v>0.031998418624610385</v>
      </c>
      <c r="O61" s="28">
        <f t="shared" si="8"/>
        <v>0.0874091986585959</v>
      </c>
      <c r="P61" s="28">
        <f t="shared" si="8"/>
        <v>0.2636770486913591</v>
      </c>
      <c r="Q61" s="28">
        <f t="shared" si="8"/>
        <v>0.26960041859271916</v>
      </c>
      <c r="R61" s="28">
        <f t="shared" si="8"/>
        <v>0.6445159125352664</v>
      </c>
      <c r="S61" s="28">
        <f t="shared" si="8"/>
        <v>1.4032415552244608</v>
      </c>
      <c r="T61" s="28">
        <f t="shared" si="8"/>
        <v>2.0672544378497535</v>
      </c>
      <c r="U61" s="28">
        <f t="shared" si="8"/>
        <v>3.762434274246229</v>
      </c>
      <c r="V61" s="28">
        <f t="shared" si="8"/>
        <v>6.480190445255013</v>
      </c>
      <c r="W61" s="28">
        <f>(W18/W$7)*100</f>
        <v>8.852508242987241</v>
      </c>
      <c r="X61" s="28">
        <f>(X18/X$7)*100</f>
        <v>9.666517688253757</v>
      </c>
      <c r="Y61" s="28">
        <f>(Y18/Y$7)*100</f>
        <v>3.2651889595009367</v>
      </c>
      <c r="Z61" s="28">
        <f>(Z18/Z$7)*100</f>
        <v>4.320240487044035</v>
      </c>
      <c r="AA61" s="28">
        <f>(AA18/AA$7)*100</f>
        <v>7.841191952428811</v>
      </c>
      <c r="AB61" s="28">
        <f t="shared" si="8"/>
        <v>4.430823420512013</v>
      </c>
      <c r="AC61" s="28">
        <f t="shared" si="8"/>
        <v>5.858693192920328</v>
      </c>
    </row>
    <row r="62" spans="1:29" ht="15" customHeight="1">
      <c r="A62" s="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30"/>
      <c r="AC62" s="30"/>
    </row>
    <row r="63" spans="1:29" s="27" customFormat="1" ht="15" customHeight="1">
      <c r="A63" s="7" t="s">
        <v>21</v>
      </c>
      <c r="B63" s="26">
        <f>SUM(B64:B76)</f>
        <v>100</v>
      </c>
      <c r="C63" s="26">
        <f aca="true" t="shared" si="9" ref="C63:S63">SUM(C64:C76)</f>
        <v>99.99999999999999</v>
      </c>
      <c r="D63" s="26">
        <f t="shared" si="9"/>
        <v>100</v>
      </c>
      <c r="E63" s="26">
        <f t="shared" si="9"/>
        <v>100</v>
      </c>
      <c r="F63" s="26">
        <f t="shared" si="9"/>
        <v>100</v>
      </c>
      <c r="G63" s="26">
        <f t="shared" si="9"/>
        <v>100</v>
      </c>
      <c r="H63" s="26">
        <f t="shared" si="9"/>
        <v>100</v>
      </c>
      <c r="I63" s="26">
        <f t="shared" si="9"/>
        <v>100</v>
      </c>
      <c r="J63" s="26">
        <f t="shared" si="9"/>
        <v>100</v>
      </c>
      <c r="K63" s="26">
        <f t="shared" si="9"/>
        <v>100</v>
      </c>
      <c r="L63" s="26">
        <f t="shared" si="9"/>
        <v>100</v>
      </c>
      <c r="M63" s="26">
        <f t="shared" si="9"/>
        <v>99.99999999999999</v>
      </c>
      <c r="N63" s="26">
        <f t="shared" si="9"/>
        <v>100</v>
      </c>
      <c r="O63" s="26">
        <f t="shared" si="9"/>
        <v>100</v>
      </c>
      <c r="P63" s="26">
        <f t="shared" si="9"/>
        <v>99.99999999999999</v>
      </c>
      <c r="Q63" s="26">
        <f t="shared" si="9"/>
        <v>100</v>
      </c>
      <c r="R63" s="26">
        <f t="shared" si="9"/>
        <v>100</v>
      </c>
      <c r="S63" s="26">
        <f t="shared" si="9"/>
        <v>99.99999999999999</v>
      </c>
      <c r="T63" s="26">
        <f>SUM(T64:T78)</f>
        <v>99.99999999999999</v>
      </c>
      <c r="U63" s="26">
        <f>SUM(U64:U78)</f>
        <v>100</v>
      </c>
      <c r="V63" s="26">
        <f>SUM(V64:V78)</f>
        <v>100</v>
      </c>
      <c r="W63" s="26">
        <f>SUM(W64:W78)</f>
        <v>100.00000000000001</v>
      </c>
      <c r="X63" s="26">
        <f aca="true" t="shared" si="10" ref="X63:AC63">X64+X68+X71+X74+X75+X76+X77+X78</f>
        <v>100</v>
      </c>
      <c r="Y63" s="26">
        <f t="shared" si="10"/>
        <v>99.99999999999999</v>
      </c>
      <c r="Z63" s="26">
        <f t="shared" si="10"/>
        <v>100.00000000000001</v>
      </c>
      <c r="AA63" s="26">
        <f t="shared" si="10"/>
        <v>100</v>
      </c>
      <c r="AB63" s="26">
        <f t="shared" si="10"/>
        <v>100</v>
      </c>
      <c r="AC63" s="26">
        <f t="shared" si="10"/>
        <v>100</v>
      </c>
    </row>
    <row r="64" spans="1:29" ht="15" customHeight="1">
      <c r="A64" s="15" t="s">
        <v>32</v>
      </c>
      <c r="B64" s="28">
        <f aca="true" t="shared" si="11" ref="B64:AC73">(B21/B$20)*100</f>
        <v>30.58205689277899</v>
      </c>
      <c r="C64" s="28">
        <f t="shared" si="11"/>
        <v>27.962167807821746</v>
      </c>
      <c r="D64" s="28">
        <f t="shared" si="11"/>
        <v>30.44526095373553</v>
      </c>
      <c r="E64" s="28">
        <f t="shared" si="11"/>
        <v>21.50053780948716</v>
      </c>
      <c r="F64" s="28">
        <f t="shared" si="11"/>
        <v>28.818642326490135</v>
      </c>
      <c r="G64" s="28">
        <f t="shared" si="11"/>
        <v>19.962396844190845</v>
      </c>
      <c r="H64" s="28">
        <f t="shared" si="11"/>
        <v>29.260968461572112</v>
      </c>
      <c r="I64" s="28">
        <f t="shared" si="11"/>
        <v>13.983738921118647</v>
      </c>
      <c r="J64" s="28">
        <f t="shared" si="11"/>
        <v>16.483459586122283</v>
      </c>
      <c r="K64" s="28">
        <f t="shared" si="11"/>
        <v>30.303223461582096</v>
      </c>
      <c r="L64" s="28">
        <f t="shared" si="11"/>
        <v>28.845592607612076</v>
      </c>
      <c r="M64" s="28">
        <f t="shared" si="11"/>
        <v>28.591598402809087</v>
      </c>
      <c r="N64" s="28">
        <f t="shared" si="11"/>
        <v>39.76961489218697</v>
      </c>
      <c r="O64" s="28">
        <f t="shared" si="11"/>
        <v>50.7066959442603</v>
      </c>
      <c r="P64" s="28">
        <f t="shared" si="11"/>
        <v>51.27226975900502</v>
      </c>
      <c r="Q64" s="28">
        <f t="shared" si="11"/>
        <v>50.21884773203226</v>
      </c>
      <c r="R64" s="28">
        <f t="shared" si="11"/>
        <v>45.2407289657163</v>
      </c>
      <c r="S64" s="28">
        <f t="shared" si="11"/>
        <v>17.11695422834172</v>
      </c>
      <c r="T64" s="28">
        <f t="shared" si="11"/>
        <v>29.336958415697882</v>
      </c>
      <c r="U64" s="28">
        <f t="shared" si="11"/>
        <v>28.26306398081771</v>
      </c>
      <c r="V64" s="28">
        <f t="shared" si="11"/>
        <v>37.942767068833874</v>
      </c>
      <c r="W64" s="28">
        <f t="shared" si="11"/>
        <v>36.09481014437523</v>
      </c>
      <c r="X64" s="28">
        <f t="shared" si="11"/>
        <v>18.956492172896464</v>
      </c>
      <c r="Y64" s="28">
        <f t="shared" si="11"/>
        <v>36.930120111480065</v>
      </c>
      <c r="Z64" s="28">
        <f t="shared" si="11"/>
        <v>37.598302625484244</v>
      </c>
      <c r="AA64" s="28">
        <f t="shared" si="11"/>
        <v>36.40512692267948</v>
      </c>
      <c r="AB64" s="28">
        <f t="shared" si="11"/>
        <v>20.03335175663162</v>
      </c>
      <c r="AC64" s="28">
        <f t="shared" si="11"/>
        <v>21.427300360282935</v>
      </c>
    </row>
    <row r="65" spans="1:29" ht="15" customHeight="1">
      <c r="A65" s="16" t="s">
        <v>24</v>
      </c>
      <c r="B65" s="28">
        <f t="shared" si="11"/>
        <v>0</v>
      </c>
      <c r="C65" s="28">
        <f t="shared" si="11"/>
        <v>0</v>
      </c>
      <c r="D65" s="28">
        <f t="shared" si="11"/>
        <v>0</v>
      </c>
      <c r="E65" s="28">
        <f t="shared" si="11"/>
        <v>0</v>
      </c>
      <c r="F65" s="28">
        <f t="shared" si="11"/>
        <v>0</v>
      </c>
      <c r="G65" s="28">
        <f t="shared" si="11"/>
        <v>0</v>
      </c>
      <c r="H65" s="28">
        <f t="shared" si="11"/>
        <v>0</v>
      </c>
      <c r="I65" s="28">
        <f t="shared" si="11"/>
        <v>0</v>
      </c>
      <c r="J65" s="28">
        <f t="shared" si="11"/>
        <v>0</v>
      </c>
      <c r="K65" s="28">
        <f t="shared" si="11"/>
        <v>0</v>
      </c>
      <c r="L65" s="28">
        <f t="shared" si="11"/>
        <v>0</v>
      </c>
      <c r="M65" s="28">
        <f t="shared" si="11"/>
        <v>0</v>
      </c>
      <c r="N65" s="28">
        <f t="shared" si="11"/>
        <v>0</v>
      </c>
      <c r="O65" s="28">
        <f t="shared" si="11"/>
        <v>0</v>
      </c>
      <c r="P65" s="28">
        <f t="shared" si="11"/>
        <v>0</v>
      </c>
      <c r="Q65" s="28">
        <f t="shared" si="11"/>
        <v>0</v>
      </c>
      <c r="R65" s="28">
        <f t="shared" si="11"/>
        <v>0</v>
      </c>
      <c r="S65" s="28">
        <f t="shared" si="11"/>
        <v>0</v>
      </c>
      <c r="T65" s="28">
        <f t="shared" si="11"/>
        <v>0</v>
      </c>
      <c r="U65" s="28">
        <f t="shared" si="11"/>
        <v>0</v>
      </c>
      <c r="V65" s="28">
        <f t="shared" si="11"/>
        <v>0</v>
      </c>
      <c r="W65" s="28">
        <f t="shared" si="11"/>
        <v>0</v>
      </c>
      <c r="X65" s="28">
        <f t="shared" si="11"/>
        <v>15.136730206067353</v>
      </c>
      <c r="Y65" s="28">
        <f t="shared" si="11"/>
        <v>33.97575810673569</v>
      </c>
      <c r="Z65" s="28">
        <f t="shared" si="11"/>
        <v>34.117872682462426</v>
      </c>
      <c r="AA65" s="28">
        <f t="shared" si="11"/>
        <v>32.44870535985523</v>
      </c>
      <c r="AB65" s="28">
        <f t="shared" si="11"/>
        <v>16.840799289854857</v>
      </c>
      <c r="AC65" s="28">
        <f t="shared" si="11"/>
        <v>17.976825644757653</v>
      </c>
    </row>
    <row r="66" spans="1:29" ht="15" customHeight="1">
      <c r="A66" s="16" t="s">
        <v>25</v>
      </c>
      <c r="B66" s="28">
        <f t="shared" si="11"/>
        <v>0</v>
      </c>
      <c r="C66" s="28">
        <f t="shared" si="11"/>
        <v>0</v>
      </c>
      <c r="D66" s="28">
        <f t="shared" si="11"/>
        <v>0</v>
      </c>
      <c r="E66" s="28">
        <f t="shared" si="11"/>
        <v>0</v>
      </c>
      <c r="F66" s="28">
        <f t="shared" si="11"/>
        <v>0</v>
      </c>
      <c r="G66" s="28">
        <f t="shared" si="11"/>
        <v>0</v>
      </c>
      <c r="H66" s="28">
        <f t="shared" si="11"/>
        <v>0</v>
      </c>
      <c r="I66" s="28">
        <f t="shared" si="11"/>
        <v>0</v>
      </c>
      <c r="J66" s="28">
        <f t="shared" si="11"/>
        <v>0</v>
      </c>
      <c r="K66" s="28">
        <f t="shared" si="11"/>
        <v>0</v>
      </c>
      <c r="L66" s="28">
        <f t="shared" si="11"/>
        <v>0</v>
      </c>
      <c r="M66" s="28">
        <f t="shared" si="11"/>
        <v>0</v>
      </c>
      <c r="N66" s="28">
        <f t="shared" si="11"/>
        <v>0</v>
      </c>
      <c r="O66" s="28">
        <f t="shared" si="11"/>
        <v>0</v>
      </c>
      <c r="P66" s="28">
        <f t="shared" si="11"/>
        <v>0</v>
      </c>
      <c r="Q66" s="28">
        <f t="shared" si="11"/>
        <v>0</v>
      </c>
      <c r="R66" s="28">
        <f t="shared" si="11"/>
        <v>0</v>
      </c>
      <c r="S66" s="28">
        <f t="shared" si="11"/>
        <v>0</v>
      </c>
      <c r="T66" s="28">
        <f t="shared" si="11"/>
        <v>0</v>
      </c>
      <c r="U66" s="28">
        <f t="shared" si="11"/>
        <v>0</v>
      </c>
      <c r="V66" s="28">
        <f t="shared" si="11"/>
        <v>0</v>
      </c>
      <c r="W66" s="28">
        <f t="shared" si="11"/>
        <v>0</v>
      </c>
      <c r="X66" s="28">
        <f t="shared" si="11"/>
        <v>1.272697235166623</v>
      </c>
      <c r="Y66" s="28">
        <f t="shared" si="11"/>
        <v>0.7886227636869669</v>
      </c>
      <c r="Z66" s="28">
        <f t="shared" si="11"/>
        <v>0.7133180717780082</v>
      </c>
      <c r="AA66" s="28">
        <f t="shared" si="11"/>
        <v>1.0136836722611438</v>
      </c>
      <c r="AB66" s="28">
        <f t="shared" si="11"/>
        <v>0.6179240622055006</v>
      </c>
      <c r="AC66" s="28">
        <f t="shared" si="11"/>
        <v>0.5814593890227555</v>
      </c>
    </row>
    <row r="67" spans="1:29" ht="15" customHeight="1">
      <c r="A67" s="16" t="s">
        <v>26</v>
      </c>
      <c r="B67" s="28">
        <f t="shared" si="11"/>
        <v>0</v>
      </c>
      <c r="C67" s="28">
        <f t="shared" si="11"/>
        <v>0</v>
      </c>
      <c r="D67" s="28">
        <f t="shared" si="11"/>
        <v>0</v>
      </c>
      <c r="E67" s="28">
        <f t="shared" si="11"/>
        <v>0</v>
      </c>
      <c r="F67" s="28">
        <f t="shared" si="11"/>
        <v>0</v>
      </c>
      <c r="G67" s="28">
        <f t="shared" si="11"/>
        <v>0</v>
      </c>
      <c r="H67" s="28">
        <f t="shared" si="11"/>
        <v>0</v>
      </c>
      <c r="I67" s="28">
        <f t="shared" si="11"/>
        <v>0</v>
      </c>
      <c r="J67" s="28">
        <f t="shared" si="11"/>
        <v>0</v>
      </c>
      <c r="K67" s="28">
        <f t="shared" si="11"/>
        <v>0</v>
      </c>
      <c r="L67" s="28">
        <f t="shared" si="11"/>
        <v>0</v>
      </c>
      <c r="M67" s="28">
        <f t="shared" si="11"/>
        <v>0</v>
      </c>
      <c r="N67" s="28">
        <f t="shared" si="11"/>
        <v>0</v>
      </c>
      <c r="O67" s="28">
        <f t="shared" si="11"/>
        <v>0</v>
      </c>
      <c r="P67" s="28">
        <f t="shared" si="11"/>
        <v>0</v>
      </c>
      <c r="Q67" s="28">
        <f t="shared" si="11"/>
        <v>0</v>
      </c>
      <c r="R67" s="28">
        <f t="shared" si="11"/>
        <v>0</v>
      </c>
      <c r="S67" s="28">
        <f t="shared" si="11"/>
        <v>0</v>
      </c>
      <c r="T67" s="28">
        <f t="shared" si="11"/>
        <v>0</v>
      </c>
      <c r="U67" s="28">
        <f t="shared" si="11"/>
        <v>0</v>
      </c>
      <c r="V67" s="28">
        <f t="shared" si="11"/>
        <v>0</v>
      </c>
      <c r="W67" s="28">
        <f t="shared" si="11"/>
        <v>0</v>
      </c>
      <c r="X67" s="28">
        <f t="shared" si="11"/>
        <v>2.547064731662489</v>
      </c>
      <c r="Y67" s="28">
        <f t="shared" si="11"/>
        <v>2.1657392410574063</v>
      </c>
      <c r="Z67" s="28">
        <f t="shared" si="11"/>
        <v>2.767111871243811</v>
      </c>
      <c r="AA67" s="28">
        <f t="shared" si="11"/>
        <v>2.942737890563109</v>
      </c>
      <c r="AB67" s="28">
        <f t="shared" si="11"/>
        <v>2.5746284045712624</v>
      </c>
      <c r="AC67" s="28">
        <f t="shared" si="11"/>
        <v>2.869015326502527</v>
      </c>
    </row>
    <row r="68" spans="1:29" ht="15" customHeight="1">
      <c r="A68" s="15" t="s">
        <v>18</v>
      </c>
      <c r="B68" s="28">
        <f t="shared" si="11"/>
        <v>9.326039387308533</v>
      </c>
      <c r="C68" s="28">
        <f t="shared" si="11"/>
        <v>9.608912614599047</v>
      </c>
      <c r="D68" s="28">
        <f t="shared" si="11"/>
        <v>9.033621745486151</v>
      </c>
      <c r="E68" s="28">
        <f t="shared" si="11"/>
        <v>9.09144734894461</v>
      </c>
      <c r="F68" s="28">
        <f t="shared" si="11"/>
        <v>9.299784430284278</v>
      </c>
      <c r="G68" s="28">
        <f t="shared" si="11"/>
        <v>8.476179709765516</v>
      </c>
      <c r="H68" s="28">
        <f t="shared" si="11"/>
        <v>5.920782118017585</v>
      </c>
      <c r="I68" s="28">
        <f t="shared" si="11"/>
        <v>6.604173182274541</v>
      </c>
      <c r="J68" s="28">
        <f t="shared" si="11"/>
        <v>14.102178464670095</v>
      </c>
      <c r="K68" s="28">
        <f t="shared" si="11"/>
        <v>11.989212952504005</v>
      </c>
      <c r="L68" s="28">
        <f t="shared" si="11"/>
        <v>7.148383567760928</v>
      </c>
      <c r="M68" s="28">
        <f t="shared" si="11"/>
        <v>12.444358118394208</v>
      </c>
      <c r="N68" s="28">
        <f t="shared" si="11"/>
        <v>8.797660303408907</v>
      </c>
      <c r="O68" s="28">
        <f t="shared" si="11"/>
        <v>10.223066129269753</v>
      </c>
      <c r="P68" s="28">
        <f t="shared" si="11"/>
        <v>11.496246667757344</v>
      </c>
      <c r="Q68" s="28">
        <f t="shared" si="11"/>
        <v>8.251022992056186</v>
      </c>
      <c r="R68" s="28">
        <f t="shared" si="11"/>
        <v>4.409766622265406</v>
      </c>
      <c r="S68" s="28">
        <f t="shared" si="11"/>
        <v>3.5405812579469953</v>
      </c>
      <c r="T68" s="28">
        <f t="shared" si="11"/>
        <v>1.7132714112650878</v>
      </c>
      <c r="U68" s="28">
        <f t="shared" si="11"/>
        <v>1.8152241539444804</v>
      </c>
      <c r="V68" s="28">
        <f t="shared" si="11"/>
        <v>5.042626984494962</v>
      </c>
      <c r="W68" s="28">
        <f t="shared" si="11"/>
        <v>6.882230570686561</v>
      </c>
      <c r="X68" s="28">
        <f t="shared" si="11"/>
        <v>12.639900685760736</v>
      </c>
      <c r="Y68" s="28">
        <f t="shared" si="11"/>
        <v>10.339076735999143</v>
      </c>
      <c r="Z68" s="28">
        <f t="shared" si="11"/>
        <v>6.573921719250318</v>
      </c>
      <c r="AA68" s="28">
        <f t="shared" si="11"/>
        <v>8.385143209773679</v>
      </c>
      <c r="AB68" s="28">
        <f t="shared" si="11"/>
        <v>7.459061801819204</v>
      </c>
      <c r="AC68" s="28">
        <f t="shared" si="11"/>
        <v>10.325637975191565</v>
      </c>
    </row>
    <row r="69" spans="1:29" ht="15" customHeight="1">
      <c r="A69" s="17" t="s">
        <v>27</v>
      </c>
      <c r="B69" s="28">
        <f t="shared" si="11"/>
        <v>0</v>
      </c>
      <c r="C69" s="28">
        <f t="shared" si="11"/>
        <v>0</v>
      </c>
      <c r="D69" s="28">
        <f t="shared" si="11"/>
        <v>0</v>
      </c>
      <c r="E69" s="28">
        <f t="shared" si="11"/>
        <v>0</v>
      </c>
      <c r="F69" s="28">
        <f t="shared" si="11"/>
        <v>0</v>
      </c>
      <c r="G69" s="28">
        <f t="shared" si="11"/>
        <v>0</v>
      </c>
      <c r="H69" s="28">
        <f t="shared" si="11"/>
        <v>0</v>
      </c>
      <c r="I69" s="28">
        <f t="shared" si="11"/>
        <v>0</v>
      </c>
      <c r="J69" s="28">
        <f t="shared" si="11"/>
        <v>0</v>
      </c>
      <c r="K69" s="28">
        <f t="shared" si="11"/>
        <v>0</v>
      </c>
      <c r="L69" s="28">
        <f t="shared" si="11"/>
        <v>0</v>
      </c>
      <c r="M69" s="28">
        <f t="shared" si="11"/>
        <v>0</v>
      </c>
      <c r="N69" s="28">
        <f t="shared" si="11"/>
        <v>0</v>
      </c>
      <c r="O69" s="28">
        <f t="shared" si="11"/>
        <v>0</v>
      </c>
      <c r="P69" s="28">
        <f t="shared" si="11"/>
        <v>0</v>
      </c>
      <c r="Q69" s="28">
        <f t="shared" si="11"/>
        <v>0</v>
      </c>
      <c r="R69" s="28">
        <f t="shared" si="11"/>
        <v>0</v>
      </c>
      <c r="S69" s="28">
        <f t="shared" si="11"/>
        <v>0</v>
      </c>
      <c r="T69" s="28">
        <f t="shared" si="11"/>
        <v>0</v>
      </c>
      <c r="U69" s="28">
        <f t="shared" si="11"/>
        <v>0</v>
      </c>
      <c r="V69" s="28">
        <f t="shared" si="11"/>
        <v>0</v>
      </c>
      <c r="W69" s="28">
        <f t="shared" si="11"/>
        <v>0</v>
      </c>
      <c r="X69" s="28">
        <f t="shared" si="11"/>
        <v>0.3614514902488924</v>
      </c>
      <c r="Y69" s="28">
        <f t="shared" si="11"/>
        <v>0.17708511481706515</v>
      </c>
      <c r="Z69" s="28">
        <f t="shared" si="11"/>
        <v>0.28334374448278143</v>
      </c>
      <c r="AA69" s="28">
        <f t="shared" si="11"/>
        <v>0.11669907481291082</v>
      </c>
      <c r="AB69" s="28">
        <f t="shared" si="11"/>
        <v>0.13634208618524096</v>
      </c>
      <c r="AC69" s="28">
        <f t="shared" si="11"/>
        <v>0.20210794086553838</v>
      </c>
    </row>
    <row r="70" spans="1:29" ht="15" customHeight="1">
      <c r="A70" s="17" t="s">
        <v>28</v>
      </c>
      <c r="B70" s="28">
        <f t="shared" si="11"/>
        <v>0</v>
      </c>
      <c r="C70" s="28">
        <f t="shared" si="11"/>
        <v>0</v>
      </c>
      <c r="D70" s="28">
        <f t="shared" si="11"/>
        <v>0</v>
      </c>
      <c r="E70" s="28">
        <f t="shared" si="11"/>
        <v>0</v>
      </c>
      <c r="F70" s="28">
        <f t="shared" si="11"/>
        <v>0</v>
      </c>
      <c r="G70" s="28">
        <f t="shared" si="11"/>
        <v>0</v>
      </c>
      <c r="H70" s="28">
        <f t="shared" si="11"/>
        <v>0</v>
      </c>
      <c r="I70" s="28">
        <f t="shared" si="11"/>
        <v>0</v>
      </c>
      <c r="J70" s="28">
        <f t="shared" si="11"/>
        <v>0</v>
      </c>
      <c r="K70" s="28">
        <f t="shared" si="11"/>
        <v>0</v>
      </c>
      <c r="L70" s="28">
        <f t="shared" si="11"/>
        <v>0</v>
      </c>
      <c r="M70" s="28">
        <f t="shared" si="11"/>
        <v>0</v>
      </c>
      <c r="N70" s="28">
        <f t="shared" si="11"/>
        <v>0</v>
      </c>
      <c r="O70" s="28">
        <f t="shared" si="11"/>
        <v>0</v>
      </c>
      <c r="P70" s="28">
        <f t="shared" si="11"/>
        <v>0</v>
      </c>
      <c r="Q70" s="28">
        <f t="shared" si="11"/>
        <v>0</v>
      </c>
      <c r="R70" s="28">
        <f t="shared" si="11"/>
        <v>0</v>
      </c>
      <c r="S70" s="28">
        <f t="shared" si="11"/>
        <v>0</v>
      </c>
      <c r="T70" s="28">
        <f t="shared" si="11"/>
        <v>0</v>
      </c>
      <c r="U70" s="28">
        <f t="shared" si="11"/>
        <v>0</v>
      </c>
      <c r="V70" s="28">
        <f t="shared" si="11"/>
        <v>0</v>
      </c>
      <c r="W70" s="28">
        <f t="shared" si="11"/>
        <v>0</v>
      </c>
      <c r="X70" s="28">
        <f t="shared" si="11"/>
        <v>12.278449195511845</v>
      </c>
      <c r="Y70" s="28">
        <f t="shared" si="11"/>
        <v>10.161991621182079</v>
      </c>
      <c r="Z70" s="28">
        <f t="shared" si="11"/>
        <v>6.290577974767538</v>
      </c>
      <c r="AA70" s="28">
        <f t="shared" si="11"/>
        <v>8.268444134960767</v>
      </c>
      <c r="AB70" s="28">
        <f t="shared" si="11"/>
        <v>7.322719715633965</v>
      </c>
      <c r="AC70" s="28">
        <f t="shared" si="11"/>
        <v>10.123530034326027</v>
      </c>
    </row>
    <row r="71" spans="1:29" ht="15" customHeight="1">
      <c r="A71" s="15" t="s">
        <v>19</v>
      </c>
      <c r="B71" s="28">
        <f t="shared" si="11"/>
        <v>49.20787746170679</v>
      </c>
      <c r="C71" s="28">
        <f t="shared" si="11"/>
        <v>49.35302309388418</v>
      </c>
      <c r="D71" s="28">
        <f t="shared" si="11"/>
        <v>59.52352732013749</v>
      </c>
      <c r="E71" s="28">
        <f t="shared" si="11"/>
        <v>62.24873442079398</v>
      </c>
      <c r="F71" s="28">
        <f t="shared" si="11"/>
        <v>1.8837111247038143</v>
      </c>
      <c r="G71" s="28">
        <f t="shared" si="11"/>
        <v>9.857143707123775</v>
      </c>
      <c r="H71" s="28">
        <f t="shared" si="11"/>
        <v>11.406325182625432</v>
      </c>
      <c r="I71" s="28">
        <f t="shared" si="11"/>
        <v>7.972286478247027</v>
      </c>
      <c r="J71" s="28">
        <f t="shared" si="11"/>
        <v>8.947297309291883</v>
      </c>
      <c r="K71" s="28">
        <f t="shared" si="11"/>
        <v>15.508760113176715</v>
      </c>
      <c r="L71" s="28">
        <f t="shared" si="11"/>
        <v>14.190384207989284</v>
      </c>
      <c r="M71" s="28">
        <f t="shared" si="11"/>
        <v>14.92853741432018</v>
      </c>
      <c r="N71" s="28">
        <f t="shared" si="11"/>
        <v>16.303839137598498</v>
      </c>
      <c r="O71" s="28">
        <f t="shared" si="11"/>
        <v>13.56695796945038</v>
      </c>
      <c r="P71" s="28">
        <f t="shared" si="11"/>
        <v>12.271630900689487</v>
      </c>
      <c r="Q71" s="28">
        <f t="shared" si="11"/>
        <v>11.582762106998775</v>
      </c>
      <c r="R71" s="28">
        <f t="shared" si="11"/>
        <v>15.083733589159397</v>
      </c>
      <c r="S71" s="28">
        <f t="shared" si="11"/>
        <v>37.056196417852675</v>
      </c>
      <c r="T71" s="28">
        <f t="shared" si="11"/>
        <v>25.908307505586446</v>
      </c>
      <c r="U71" s="28">
        <f t="shared" si="11"/>
        <v>28.572786503370352</v>
      </c>
      <c r="V71" s="28">
        <f t="shared" si="11"/>
        <v>38.243988322389065</v>
      </c>
      <c r="W71" s="28">
        <f t="shared" si="11"/>
        <v>37.73466441597145</v>
      </c>
      <c r="X71" s="28">
        <f t="shared" si="11"/>
        <v>56.68034391577768</v>
      </c>
      <c r="Y71" s="28">
        <f t="shared" si="11"/>
        <v>39.310899996773045</v>
      </c>
      <c r="Z71" s="28">
        <f t="shared" si="11"/>
        <v>43.11207997669432</v>
      </c>
      <c r="AA71" s="28">
        <f t="shared" si="11"/>
        <v>48.99305687883487</v>
      </c>
      <c r="AB71" s="28">
        <f t="shared" si="11"/>
        <v>63.08816707303241</v>
      </c>
      <c r="AC71" s="28">
        <f t="shared" si="11"/>
        <v>63.38878985473272</v>
      </c>
    </row>
    <row r="72" spans="1:29" ht="15" customHeight="1">
      <c r="A72" s="16" t="s">
        <v>29</v>
      </c>
      <c r="B72" s="28">
        <f t="shared" si="11"/>
        <v>0</v>
      </c>
      <c r="C72" s="28">
        <f t="shared" si="11"/>
        <v>0</v>
      </c>
      <c r="D72" s="28">
        <f t="shared" si="11"/>
        <v>0</v>
      </c>
      <c r="E72" s="28">
        <f t="shared" si="11"/>
        <v>0</v>
      </c>
      <c r="F72" s="28">
        <f t="shared" si="11"/>
        <v>0</v>
      </c>
      <c r="G72" s="28">
        <f t="shared" si="11"/>
        <v>0</v>
      </c>
      <c r="H72" s="28">
        <f t="shared" si="11"/>
        <v>0</v>
      </c>
      <c r="I72" s="28">
        <f t="shared" si="11"/>
        <v>0</v>
      </c>
      <c r="J72" s="28">
        <f t="shared" si="11"/>
        <v>0</v>
      </c>
      <c r="K72" s="28">
        <f t="shared" si="11"/>
        <v>0</v>
      </c>
      <c r="L72" s="28">
        <f t="shared" si="11"/>
        <v>0</v>
      </c>
      <c r="M72" s="28">
        <f t="shared" si="11"/>
        <v>0</v>
      </c>
      <c r="N72" s="28">
        <f t="shared" si="11"/>
        <v>0</v>
      </c>
      <c r="O72" s="28">
        <f t="shared" si="11"/>
        <v>0</v>
      </c>
      <c r="P72" s="28">
        <f t="shared" si="11"/>
        <v>0</v>
      </c>
      <c r="Q72" s="28">
        <f t="shared" si="11"/>
        <v>0</v>
      </c>
      <c r="R72" s="28">
        <f t="shared" si="11"/>
        <v>0</v>
      </c>
      <c r="S72" s="28">
        <f t="shared" si="11"/>
        <v>0</v>
      </c>
      <c r="T72" s="28">
        <f t="shared" si="11"/>
        <v>0</v>
      </c>
      <c r="U72" s="28">
        <f t="shared" si="11"/>
        <v>0</v>
      </c>
      <c r="V72" s="28">
        <f t="shared" si="11"/>
        <v>0</v>
      </c>
      <c r="W72" s="28">
        <f t="shared" si="11"/>
        <v>0</v>
      </c>
      <c r="X72" s="28">
        <f t="shared" si="11"/>
        <v>43.60483492791475</v>
      </c>
      <c r="Y72" s="28">
        <f t="shared" si="11"/>
        <v>26.039612831509494</v>
      </c>
      <c r="Z72" s="28">
        <f t="shared" si="11"/>
        <v>30.681840256775157</v>
      </c>
      <c r="AA72" s="28">
        <f t="shared" si="11"/>
        <v>36.386405825574705</v>
      </c>
      <c r="AB72" s="28">
        <f t="shared" si="11"/>
        <v>50.72705794305414</v>
      </c>
      <c r="AC72" s="28">
        <f t="shared" si="11"/>
        <v>49.53694668256962</v>
      </c>
    </row>
    <row r="73" spans="1:29" ht="15" customHeight="1">
      <c r="A73" s="16" t="s">
        <v>30</v>
      </c>
      <c r="B73" s="28">
        <f t="shared" si="11"/>
        <v>0</v>
      </c>
      <c r="C73" s="28">
        <f t="shared" si="11"/>
        <v>0</v>
      </c>
      <c r="D73" s="28">
        <f t="shared" si="11"/>
        <v>0</v>
      </c>
      <c r="E73" s="28">
        <f aca="true" t="shared" si="12" ref="C73:AC78">(E30/E$20)*100</f>
        <v>0</v>
      </c>
      <c r="F73" s="28">
        <f t="shared" si="12"/>
        <v>0</v>
      </c>
      <c r="G73" s="28">
        <f t="shared" si="12"/>
        <v>0</v>
      </c>
      <c r="H73" s="28">
        <f t="shared" si="12"/>
        <v>0</v>
      </c>
      <c r="I73" s="28">
        <f t="shared" si="12"/>
        <v>0</v>
      </c>
      <c r="J73" s="28">
        <f t="shared" si="12"/>
        <v>0</v>
      </c>
      <c r="K73" s="28">
        <f t="shared" si="12"/>
        <v>0</v>
      </c>
      <c r="L73" s="28">
        <f t="shared" si="12"/>
        <v>0</v>
      </c>
      <c r="M73" s="28">
        <f t="shared" si="12"/>
        <v>0</v>
      </c>
      <c r="N73" s="28">
        <f t="shared" si="12"/>
        <v>0</v>
      </c>
      <c r="O73" s="28">
        <f t="shared" si="12"/>
        <v>0</v>
      </c>
      <c r="P73" s="28">
        <f t="shared" si="12"/>
        <v>0</v>
      </c>
      <c r="Q73" s="28">
        <f t="shared" si="12"/>
        <v>0</v>
      </c>
      <c r="R73" s="28">
        <f t="shared" si="12"/>
        <v>0</v>
      </c>
      <c r="S73" s="28">
        <f t="shared" si="12"/>
        <v>0</v>
      </c>
      <c r="T73" s="28">
        <f t="shared" si="12"/>
        <v>0</v>
      </c>
      <c r="U73" s="28">
        <f t="shared" si="12"/>
        <v>0</v>
      </c>
      <c r="V73" s="28">
        <f t="shared" si="12"/>
        <v>0</v>
      </c>
      <c r="W73" s="28">
        <f t="shared" si="12"/>
        <v>0</v>
      </c>
      <c r="X73" s="28">
        <f t="shared" si="12"/>
        <v>13.075508987862925</v>
      </c>
      <c r="Y73" s="28">
        <f t="shared" si="12"/>
        <v>13.271287165263553</v>
      </c>
      <c r="Z73" s="28">
        <f t="shared" si="12"/>
        <v>12.430239719919161</v>
      </c>
      <c r="AA73" s="28">
        <f t="shared" si="12"/>
        <v>12.60665105326016</v>
      </c>
      <c r="AB73" s="28">
        <f t="shared" si="12"/>
        <v>12.361109129978272</v>
      </c>
      <c r="AC73" s="28">
        <f t="shared" si="12"/>
        <v>13.85184317216309</v>
      </c>
    </row>
    <row r="74" spans="1:29" ht="15" customHeight="1">
      <c r="A74" s="15" t="s">
        <v>16</v>
      </c>
      <c r="B74" s="28">
        <f>(B31/B$20)*100</f>
        <v>0</v>
      </c>
      <c r="C74" s="28">
        <f t="shared" si="12"/>
        <v>0</v>
      </c>
      <c r="D74" s="28">
        <f t="shared" si="12"/>
        <v>0</v>
      </c>
      <c r="E74" s="28">
        <f t="shared" si="12"/>
        <v>0</v>
      </c>
      <c r="F74" s="28">
        <f t="shared" si="12"/>
        <v>0</v>
      </c>
      <c r="G74" s="28">
        <f t="shared" si="12"/>
        <v>0.0011899732850997496</v>
      </c>
      <c r="H74" s="28">
        <f t="shared" si="12"/>
        <v>0.05817768251607542</v>
      </c>
      <c r="I74" s="28">
        <f t="shared" si="12"/>
        <v>0</v>
      </c>
      <c r="J74" s="28">
        <f t="shared" si="12"/>
        <v>3.9661883821134927</v>
      </c>
      <c r="K74" s="28">
        <f t="shared" si="12"/>
        <v>0</v>
      </c>
      <c r="L74" s="28">
        <f t="shared" si="12"/>
        <v>1.739190793222722</v>
      </c>
      <c r="M74" s="28">
        <f t="shared" si="12"/>
        <v>1.60481852825144</v>
      </c>
      <c r="N74" s="28">
        <f t="shared" si="12"/>
        <v>0.8344295609222714</v>
      </c>
      <c r="O74" s="28">
        <f t="shared" si="12"/>
        <v>1.4634667417997305</v>
      </c>
      <c r="P74" s="28">
        <f t="shared" si="12"/>
        <v>0.14159236273167777</v>
      </c>
      <c r="Q74" s="28">
        <f t="shared" si="12"/>
        <v>3.3029110090980254</v>
      </c>
      <c r="R74" s="28">
        <f t="shared" si="12"/>
        <v>4.817057814464857</v>
      </c>
      <c r="S74" s="28">
        <f t="shared" si="12"/>
        <v>15.965852667343963</v>
      </c>
      <c r="T74" s="28">
        <f t="shared" si="12"/>
        <v>3.226583753471405</v>
      </c>
      <c r="U74" s="28">
        <f t="shared" si="12"/>
        <v>2.6734228093188577</v>
      </c>
      <c r="V74" s="28">
        <f t="shared" si="12"/>
        <v>3.5624197957827173</v>
      </c>
      <c r="W74" s="28">
        <f t="shared" si="12"/>
        <v>4.409002310410821</v>
      </c>
      <c r="X74" s="28">
        <f t="shared" si="12"/>
        <v>3.288662927796765</v>
      </c>
      <c r="Y74" s="28">
        <f t="shared" si="12"/>
        <v>3.5742802326091434</v>
      </c>
      <c r="Z74" s="28">
        <f t="shared" si="12"/>
        <v>1.633958499455117</v>
      </c>
      <c r="AA74" s="28">
        <f t="shared" si="12"/>
        <v>2.132913745337965</v>
      </c>
      <c r="AB74" s="28">
        <f t="shared" si="12"/>
        <v>3.133537255834107</v>
      </c>
      <c r="AC74" s="28">
        <f t="shared" si="12"/>
        <v>2.494738030483745</v>
      </c>
    </row>
    <row r="75" spans="1:29" ht="15" customHeight="1">
      <c r="A75" s="15" t="s">
        <v>15</v>
      </c>
      <c r="B75" s="28">
        <f>(B32/B$20)*100</f>
        <v>10.88402625820569</v>
      </c>
      <c r="C75" s="28">
        <f t="shared" si="12"/>
        <v>13.07589648369502</v>
      </c>
      <c r="D75" s="28">
        <f t="shared" si="12"/>
        <v>0.997589980640828</v>
      </c>
      <c r="E75" s="28">
        <f t="shared" si="12"/>
        <v>6.797122472542112</v>
      </c>
      <c r="F75" s="28">
        <f t="shared" si="12"/>
        <v>2.922365209542078</v>
      </c>
      <c r="G75" s="28">
        <f t="shared" si="12"/>
        <v>0.4393976355230825</v>
      </c>
      <c r="H75" s="28">
        <f t="shared" si="12"/>
        <v>3.901404138051704</v>
      </c>
      <c r="I75" s="28">
        <f t="shared" si="12"/>
        <v>0.6635354181400158</v>
      </c>
      <c r="J75" s="28">
        <f t="shared" si="12"/>
        <v>0.016568521190448247</v>
      </c>
      <c r="K75" s="28">
        <f t="shared" si="12"/>
        <v>0.003445683225384559</v>
      </c>
      <c r="L75" s="28">
        <f t="shared" si="12"/>
        <v>0.9770700325852413</v>
      </c>
      <c r="M75" s="28">
        <f t="shared" si="12"/>
        <v>0.04069368127529953</v>
      </c>
      <c r="N75" s="28">
        <f t="shared" si="12"/>
        <v>0.11735371655074611</v>
      </c>
      <c r="O75" s="28">
        <f t="shared" si="12"/>
        <v>0.28771285940896707</v>
      </c>
      <c r="P75" s="28">
        <f t="shared" si="12"/>
        <v>0.45966937076489756</v>
      </c>
      <c r="Q75" s="28">
        <f t="shared" si="12"/>
        <v>0.7772287242568492</v>
      </c>
      <c r="R75" s="28">
        <f t="shared" si="12"/>
        <v>2.1492875743085484</v>
      </c>
      <c r="S75" s="28">
        <f t="shared" si="12"/>
        <v>2.3343646990317115</v>
      </c>
      <c r="T75" s="28">
        <f t="shared" si="12"/>
        <v>4.709571250318855</v>
      </c>
      <c r="U75" s="28">
        <f t="shared" si="12"/>
        <v>5.782684282542392</v>
      </c>
      <c r="V75" s="28">
        <f t="shared" si="12"/>
        <v>10.066771169225644</v>
      </c>
      <c r="W75" s="28">
        <f t="shared" si="12"/>
        <v>10.550406542534969</v>
      </c>
      <c r="X75" s="28">
        <f t="shared" si="12"/>
        <v>3.501304213405434</v>
      </c>
      <c r="Y75" s="28">
        <f t="shared" si="12"/>
        <v>4.600003954514473</v>
      </c>
      <c r="Z75" s="28">
        <f t="shared" si="12"/>
        <v>8.928284850083964</v>
      </c>
      <c r="AA75" s="28">
        <f t="shared" si="12"/>
        <v>3.9442077829225397</v>
      </c>
      <c r="AB75" s="28">
        <f t="shared" si="12"/>
        <v>6.102465039223121</v>
      </c>
      <c r="AC75" s="28">
        <f t="shared" si="12"/>
        <v>2.363533779309031</v>
      </c>
    </row>
    <row r="76" spans="1:29" ht="15" customHeight="1">
      <c r="A76" s="15" t="s">
        <v>12</v>
      </c>
      <c r="B76" s="28">
        <f>(B33/B$20)*100</f>
        <v>0</v>
      </c>
      <c r="C76" s="28">
        <f t="shared" si="12"/>
        <v>0</v>
      </c>
      <c r="D76" s="28">
        <f t="shared" si="12"/>
        <v>0</v>
      </c>
      <c r="E76" s="28">
        <f t="shared" si="12"/>
        <v>0.3621579482321363</v>
      </c>
      <c r="F76" s="28">
        <f t="shared" si="12"/>
        <v>57.075496908979694</v>
      </c>
      <c r="G76" s="28">
        <f t="shared" si="12"/>
        <v>61.26369213011168</v>
      </c>
      <c r="H76" s="28">
        <f t="shared" si="12"/>
        <v>49.452342417217096</v>
      </c>
      <c r="I76" s="28">
        <f t="shared" si="12"/>
        <v>70.77626600021976</v>
      </c>
      <c r="J76" s="28">
        <f t="shared" si="12"/>
        <v>56.4843077366118</v>
      </c>
      <c r="K76" s="28">
        <f t="shared" si="12"/>
        <v>42.19535778951181</v>
      </c>
      <c r="L76" s="28">
        <f t="shared" si="12"/>
        <v>47.099378790829746</v>
      </c>
      <c r="M76" s="28">
        <f t="shared" si="12"/>
        <v>42.389993854949765</v>
      </c>
      <c r="N76" s="28">
        <f t="shared" si="12"/>
        <v>34.17710238933258</v>
      </c>
      <c r="O76" s="28">
        <f t="shared" si="12"/>
        <v>23.752100355810875</v>
      </c>
      <c r="P76" s="28">
        <f t="shared" si="12"/>
        <v>24.35859093905157</v>
      </c>
      <c r="Q76" s="28">
        <f t="shared" si="12"/>
        <v>25.867227435557904</v>
      </c>
      <c r="R76" s="28">
        <f t="shared" si="12"/>
        <v>28.299425434085496</v>
      </c>
      <c r="S76" s="28">
        <f t="shared" si="12"/>
        <v>23.98605072948293</v>
      </c>
      <c r="T76" s="28">
        <f t="shared" si="12"/>
        <v>25.73994327534542</v>
      </c>
      <c r="U76" s="28">
        <f t="shared" si="12"/>
        <v>25.16627889796878</v>
      </c>
      <c r="V76" s="28">
        <f t="shared" si="12"/>
        <v>2.397654433981291</v>
      </c>
      <c r="W76" s="28">
        <f t="shared" si="12"/>
        <v>0</v>
      </c>
      <c r="X76" s="28">
        <f t="shared" si="12"/>
        <v>0</v>
      </c>
      <c r="Y76" s="28">
        <f t="shared" si="12"/>
        <v>2.08176831394248</v>
      </c>
      <c r="Z76" s="28">
        <f t="shared" si="12"/>
        <v>0</v>
      </c>
      <c r="AA76" s="28">
        <f t="shared" si="12"/>
        <v>0</v>
      </c>
      <c r="AB76" s="28">
        <f t="shared" si="12"/>
        <v>0</v>
      </c>
      <c r="AC76" s="28">
        <f t="shared" si="12"/>
        <v>0</v>
      </c>
    </row>
    <row r="77" spans="1:30" ht="15" customHeight="1">
      <c r="A77" s="15" t="s">
        <v>22</v>
      </c>
      <c r="B77" s="28">
        <f>(B34/B$20)*100</f>
        <v>0</v>
      </c>
      <c r="C77" s="28">
        <f t="shared" si="12"/>
        <v>0</v>
      </c>
      <c r="D77" s="28">
        <f t="shared" si="12"/>
        <v>0</v>
      </c>
      <c r="E77" s="28">
        <f t="shared" si="12"/>
        <v>0</v>
      </c>
      <c r="F77" s="28">
        <f t="shared" si="12"/>
        <v>0</v>
      </c>
      <c r="G77" s="28">
        <f t="shared" si="12"/>
        <v>0</v>
      </c>
      <c r="H77" s="28">
        <f t="shared" si="12"/>
        <v>0</v>
      </c>
      <c r="I77" s="28">
        <f t="shared" si="12"/>
        <v>0</v>
      </c>
      <c r="J77" s="28">
        <f t="shared" si="12"/>
        <v>0</v>
      </c>
      <c r="K77" s="28">
        <f t="shared" si="12"/>
        <v>0</v>
      </c>
      <c r="L77" s="28">
        <f t="shared" si="12"/>
        <v>0</v>
      </c>
      <c r="M77" s="28">
        <f t="shared" si="12"/>
        <v>0</v>
      </c>
      <c r="N77" s="28">
        <f t="shared" si="12"/>
        <v>0</v>
      </c>
      <c r="O77" s="28">
        <f t="shared" si="12"/>
        <v>0</v>
      </c>
      <c r="P77" s="28">
        <f t="shared" si="12"/>
        <v>0</v>
      </c>
      <c r="Q77" s="28">
        <f t="shared" si="12"/>
        <v>0</v>
      </c>
      <c r="R77" s="28">
        <f t="shared" si="12"/>
        <v>0</v>
      </c>
      <c r="S77" s="28">
        <f t="shared" si="12"/>
        <v>0</v>
      </c>
      <c r="T77" s="28">
        <f t="shared" si="12"/>
        <v>0</v>
      </c>
      <c r="U77" s="28">
        <f t="shared" si="12"/>
        <v>0</v>
      </c>
      <c r="V77" s="28">
        <f t="shared" si="12"/>
        <v>0</v>
      </c>
      <c r="W77" s="28">
        <f t="shared" si="12"/>
        <v>0</v>
      </c>
      <c r="X77" s="28">
        <f t="shared" si="12"/>
        <v>0</v>
      </c>
      <c r="Y77" s="28">
        <f t="shared" si="12"/>
        <v>0</v>
      </c>
      <c r="Z77" s="28">
        <f t="shared" si="12"/>
        <v>0</v>
      </c>
      <c r="AA77" s="28">
        <f t="shared" si="12"/>
        <v>0</v>
      </c>
      <c r="AB77" s="28">
        <f t="shared" si="12"/>
        <v>0</v>
      </c>
      <c r="AC77" s="28">
        <f t="shared" si="12"/>
        <v>0</v>
      </c>
      <c r="AD77" s="1" t="s">
        <v>5</v>
      </c>
    </row>
    <row r="78" spans="1:29" ht="15" customHeight="1">
      <c r="A78" s="15" t="s">
        <v>23</v>
      </c>
      <c r="B78" s="28">
        <f>(B35/B$20)*100</f>
        <v>0</v>
      </c>
      <c r="C78" s="28">
        <f t="shared" si="12"/>
        <v>0</v>
      </c>
      <c r="D78" s="28">
        <f t="shared" si="12"/>
        <v>0</v>
      </c>
      <c r="E78" s="28">
        <f t="shared" si="12"/>
        <v>0</v>
      </c>
      <c r="F78" s="28">
        <f t="shared" si="12"/>
        <v>0</v>
      </c>
      <c r="G78" s="28">
        <f t="shared" si="12"/>
        <v>0</v>
      </c>
      <c r="H78" s="28">
        <f t="shared" si="12"/>
        <v>0</v>
      </c>
      <c r="I78" s="28">
        <f t="shared" si="12"/>
        <v>0</v>
      </c>
      <c r="J78" s="28">
        <f t="shared" si="12"/>
        <v>0</v>
      </c>
      <c r="K78" s="28">
        <f t="shared" si="12"/>
        <v>0</v>
      </c>
      <c r="L78" s="28">
        <f t="shared" si="12"/>
        <v>0</v>
      </c>
      <c r="M78" s="28">
        <f t="shared" si="12"/>
        <v>0</v>
      </c>
      <c r="N78" s="28">
        <f t="shared" si="12"/>
        <v>0</v>
      </c>
      <c r="O78" s="28">
        <f t="shared" si="12"/>
        <v>0</v>
      </c>
      <c r="P78" s="28">
        <f t="shared" si="12"/>
        <v>0</v>
      </c>
      <c r="Q78" s="28">
        <f t="shared" si="12"/>
        <v>0</v>
      </c>
      <c r="R78" s="28">
        <f t="shared" si="12"/>
        <v>0</v>
      </c>
      <c r="S78" s="28">
        <f t="shared" si="12"/>
        <v>0</v>
      </c>
      <c r="T78" s="28">
        <f t="shared" si="12"/>
        <v>9.365364388314887</v>
      </c>
      <c r="U78" s="28">
        <f t="shared" si="12"/>
        <v>7.72653937203742</v>
      </c>
      <c r="V78" s="28">
        <f t="shared" si="12"/>
        <v>2.743772225292448</v>
      </c>
      <c r="W78" s="28">
        <f t="shared" si="12"/>
        <v>4.328886016020972</v>
      </c>
      <c r="X78" s="28">
        <f t="shared" si="12"/>
        <v>4.933296084362926</v>
      </c>
      <c r="Y78" s="28">
        <f t="shared" si="12"/>
        <v>3.16385065468164</v>
      </c>
      <c r="Z78" s="28">
        <f t="shared" si="12"/>
        <v>2.1534523290320484</v>
      </c>
      <c r="AA78" s="28">
        <f t="shared" si="12"/>
        <v>0.13955146045145908</v>
      </c>
      <c r="AB78" s="28">
        <f t="shared" si="12"/>
        <v>0.18341707345953254</v>
      </c>
      <c r="AC78" s="28">
        <f t="shared" si="12"/>
        <v>0</v>
      </c>
    </row>
    <row r="79" spans="1:29" ht="15" customHeight="1">
      <c r="A79" s="19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</row>
    <row r="80" spans="1:23" s="2" customFormat="1" ht="15" customHeight="1">
      <c r="A80" s="24" t="s">
        <v>31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2"/>
      <c r="Q80" s="22"/>
      <c r="R80" s="22"/>
      <c r="S80" s="22"/>
      <c r="T80" s="22"/>
      <c r="U80" s="22"/>
      <c r="V80" s="1"/>
      <c r="W80" s="1"/>
    </row>
    <row r="81" spans="1:29" ht="15" customHeight="1">
      <c r="A81" s="24" t="s">
        <v>40</v>
      </c>
      <c r="AC81" s="1" t="s">
        <v>5</v>
      </c>
    </row>
    <row r="82" ht="15" customHeight="1"/>
    <row r="83" ht="15" customHeight="1"/>
    <row r="84" ht="15" customHeight="1"/>
    <row r="85" spans="1:30" s="35" customFormat="1" ht="15" customHeight="1" hidden="1">
      <c r="A85" s="32" t="s">
        <v>41</v>
      </c>
      <c r="B85" s="33">
        <v>0.11802941762158524</v>
      </c>
      <c r="C85" s="33">
        <v>0.14910143807090018</v>
      </c>
      <c r="D85" s="33">
        <v>0.2420283761864577</v>
      </c>
      <c r="E85" s="33">
        <v>0.45089207001707926</v>
      </c>
      <c r="F85" s="33">
        <v>0.7187093607688491</v>
      </c>
      <c r="G85" s="33">
        <v>1.1409077767375149</v>
      </c>
      <c r="H85" s="33">
        <v>1.9356950257899364</v>
      </c>
      <c r="I85" s="33">
        <v>4.677871763438514</v>
      </c>
      <c r="J85" s="33">
        <v>9.401126265783308</v>
      </c>
      <c r="K85" s="33">
        <v>11.918350345260333</v>
      </c>
      <c r="L85" s="33">
        <v>15.266164431478533</v>
      </c>
      <c r="M85" s="33">
        <v>18.85408949051557</v>
      </c>
      <c r="N85" s="33">
        <v>21.65692959197304</v>
      </c>
      <c r="O85" s="33">
        <v>23.74698812277574</v>
      </c>
      <c r="P85" s="33">
        <v>25.755145102829825</v>
      </c>
      <c r="Q85" s="33">
        <v>35.5427598739351</v>
      </c>
      <c r="R85" s="33">
        <v>46.378983283324075</v>
      </c>
      <c r="S85" s="33">
        <v>54.60034026311889</v>
      </c>
      <c r="T85" s="33">
        <v>63.03412209646774</v>
      </c>
      <c r="U85" s="33">
        <v>72.53228596768676</v>
      </c>
      <c r="V85" s="33">
        <v>81.3499348748106</v>
      </c>
      <c r="W85" s="33">
        <v>86.15007751691425</v>
      </c>
      <c r="X85" s="33">
        <v>92.10814646624468</v>
      </c>
      <c r="Y85" s="33">
        <v>100</v>
      </c>
      <c r="Z85" s="33">
        <v>109.07501186969668</v>
      </c>
      <c r="AA85" s="33">
        <v>114.08689293544731</v>
      </c>
      <c r="AB85" s="33">
        <v>121.74281048553523</v>
      </c>
      <c r="AC85" s="34">
        <v>127.19874043837436</v>
      </c>
      <c r="AD85" s="35">
        <v>135.63737459298054</v>
      </c>
    </row>
    <row r="86" spans="1:29" ht="15" customHeight="1">
      <c r="A86" s="42" t="s">
        <v>36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</row>
    <row r="87" spans="1:30" ht="15" customHeight="1">
      <c r="A87" s="43" t="s">
        <v>46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1" t="s">
        <v>5</v>
      </c>
    </row>
    <row r="88" spans="1:13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29" ht="15" customHeight="1">
      <c r="A89" s="25" t="s">
        <v>1</v>
      </c>
      <c r="B89" s="5">
        <v>1980</v>
      </c>
      <c r="C89" s="5">
        <v>1981</v>
      </c>
      <c r="D89" s="5">
        <v>1982</v>
      </c>
      <c r="E89" s="5">
        <v>1983</v>
      </c>
      <c r="F89" s="5">
        <v>1984</v>
      </c>
      <c r="G89" s="5">
        <v>1985</v>
      </c>
      <c r="H89" s="5">
        <v>1986</v>
      </c>
      <c r="I89" s="5">
        <v>1987</v>
      </c>
      <c r="J89" s="5">
        <v>1988</v>
      </c>
      <c r="K89" s="5">
        <v>1989</v>
      </c>
      <c r="L89" s="5">
        <v>1990</v>
      </c>
      <c r="M89" s="5">
        <v>1991</v>
      </c>
      <c r="N89" s="5">
        <v>1992</v>
      </c>
      <c r="O89" s="5">
        <v>1993</v>
      </c>
      <c r="P89" s="5">
        <v>1994</v>
      </c>
      <c r="Q89" s="5">
        <v>1995</v>
      </c>
      <c r="R89" s="5">
        <v>1996</v>
      </c>
      <c r="S89" s="5">
        <v>1997</v>
      </c>
      <c r="T89" s="6">
        <v>1998</v>
      </c>
      <c r="U89" s="6">
        <v>1999</v>
      </c>
      <c r="V89" s="6">
        <v>2000</v>
      </c>
      <c r="W89" s="6">
        <v>2001</v>
      </c>
      <c r="X89" s="6">
        <v>2002</v>
      </c>
      <c r="Y89" s="6">
        <v>2003</v>
      </c>
      <c r="Z89" s="6">
        <v>2004</v>
      </c>
      <c r="AA89" s="6">
        <v>2005</v>
      </c>
      <c r="AB89" s="6">
        <v>2006</v>
      </c>
      <c r="AC89" s="6">
        <v>2007</v>
      </c>
    </row>
    <row r="90" spans="1:22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36"/>
      <c r="T90" s="36"/>
      <c r="U90" s="36"/>
      <c r="V90" s="2"/>
    </row>
    <row r="91" spans="1:29" s="27" customFormat="1" ht="15" customHeight="1">
      <c r="A91" s="7" t="s">
        <v>20</v>
      </c>
      <c r="B91" s="8">
        <f aca="true" t="shared" si="13" ref="B91:AB95">B7/B$85*100</f>
        <v>19359580.399913106</v>
      </c>
      <c r="C91" s="8">
        <f t="shared" si="13"/>
        <v>23117147.926909935</v>
      </c>
      <c r="D91" s="8">
        <f t="shared" si="13"/>
        <v>20915729.303162787</v>
      </c>
      <c r="E91" s="8">
        <f t="shared" si="13"/>
        <v>22474779.828388084</v>
      </c>
      <c r="F91" s="8">
        <f t="shared" si="13"/>
        <v>23429637.791257016</v>
      </c>
      <c r="G91" s="8">
        <f t="shared" si="13"/>
        <v>29462679.355312623</v>
      </c>
      <c r="H91" s="8">
        <f t="shared" si="13"/>
        <v>23620456.420474265</v>
      </c>
      <c r="I91" s="8">
        <f t="shared" si="13"/>
        <v>22761440.54058773</v>
      </c>
      <c r="J91" s="8">
        <f t="shared" si="13"/>
        <v>21571266.49155829</v>
      </c>
      <c r="K91" s="8">
        <f t="shared" si="13"/>
        <v>19356240.026266906</v>
      </c>
      <c r="L91" s="8">
        <f t="shared" si="13"/>
        <v>21780610.414124608</v>
      </c>
      <c r="M91" s="8">
        <f t="shared" si="13"/>
        <v>22671974.279905207</v>
      </c>
      <c r="N91" s="8">
        <f t="shared" si="13"/>
        <v>25097133.815379526</v>
      </c>
      <c r="O91" s="8">
        <f t="shared" si="13"/>
        <v>30729267.300223146</v>
      </c>
      <c r="P91" s="8">
        <f t="shared" si="13"/>
        <v>30916174.831121903</v>
      </c>
      <c r="Q91" s="8">
        <f t="shared" si="13"/>
        <v>25741095.006269876</v>
      </c>
      <c r="R91" s="8">
        <f t="shared" si="13"/>
        <v>23788711.791288856</v>
      </c>
      <c r="S91" s="8">
        <f t="shared" si="13"/>
        <v>30949873.07508532</v>
      </c>
      <c r="T91" s="8">
        <f t="shared" si="13"/>
        <v>30272848.470541816</v>
      </c>
      <c r="U91" s="8">
        <f t="shared" si="13"/>
        <v>32931391.360864043</v>
      </c>
      <c r="V91" s="8">
        <f t="shared" si="13"/>
        <v>26201487.523993086</v>
      </c>
      <c r="W91" s="8">
        <f t="shared" si="13"/>
        <v>28135286.49726534</v>
      </c>
      <c r="X91" s="8">
        <f t="shared" si="13"/>
        <v>28721566.05788942</v>
      </c>
      <c r="Y91" s="8">
        <f t="shared" si="13"/>
        <v>28367932.591000002</v>
      </c>
      <c r="Z91" s="8">
        <f t="shared" si="13"/>
        <v>27691896.07981291</v>
      </c>
      <c r="AA91" s="8">
        <f t="shared" si="13"/>
        <v>30145894.43281621</v>
      </c>
      <c r="AB91" s="8">
        <f t="shared" si="13"/>
        <v>32645027.530986752</v>
      </c>
      <c r="AC91" s="8">
        <f>AC7/AC$85*100</f>
        <v>32513421.797629043</v>
      </c>
    </row>
    <row r="92" spans="1:29" ht="15" customHeight="1">
      <c r="A92" s="15" t="s">
        <v>6</v>
      </c>
      <c r="B92" s="11">
        <f t="shared" si="13"/>
        <v>1022626.4132470511</v>
      </c>
      <c r="C92" s="11">
        <f t="shared" si="13"/>
        <v>971821.6126869123</v>
      </c>
      <c r="D92" s="11">
        <f t="shared" si="13"/>
        <v>972613.2270484217</v>
      </c>
      <c r="E92" s="11">
        <f t="shared" si="13"/>
        <v>639842.7011348236</v>
      </c>
      <c r="F92" s="11">
        <f t="shared" si="13"/>
        <v>484757.8437371323</v>
      </c>
      <c r="G92" s="11">
        <f t="shared" si="13"/>
        <v>482247.5674355779</v>
      </c>
      <c r="H92" s="11">
        <f t="shared" si="13"/>
        <v>497805.69106270507</v>
      </c>
      <c r="I92" s="11">
        <f t="shared" si="13"/>
        <v>456639.2812850088</v>
      </c>
      <c r="J92" s="11">
        <f t="shared" si="13"/>
        <v>532659.5833762864</v>
      </c>
      <c r="K92" s="11">
        <f t="shared" si="13"/>
        <v>608414.7377731418</v>
      </c>
      <c r="L92" s="11">
        <f t="shared" si="13"/>
        <v>683599.3446055969</v>
      </c>
      <c r="M92" s="11">
        <f t="shared" si="13"/>
        <v>769408.0908705456</v>
      </c>
      <c r="N92" s="11">
        <f t="shared" si="13"/>
        <v>910037.5894145604</v>
      </c>
      <c r="O92" s="11">
        <f t="shared" si="13"/>
        <v>1033979.5418708427</v>
      </c>
      <c r="P92" s="11">
        <f t="shared" si="13"/>
        <v>1026684.1788087874</v>
      </c>
      <c r="Q92" s="11">
        <f t="shared" si="13"/>
        <v>886768.2676244152</v>
      </c>
      <c r="R92" s="11">
        <f t="shared" si="13"/>
        <v>911980.6042666769</v>
      </c>
      <c r="S92" s="11">
        <f t="shared" si="13"/>
        <v>1116802.0859604222</v>
      </c>
      <c r="T92" s="11">
        <f t="shared" si="13"/>
        <v>1216144.0700749562</v>
      </c>
      <c r="U92" s="11">
        <f t="shared" si="13"/>
        <v>1360051.587839761</v>
      </c>
      <c r="V92" s="11">
        <f t="shared" si="13"/>
        <v>1484575.5375938914</v>
      </c>
      <c r="W92" s="11">
        <f t="shared" si="13"/>
        <v>1556186.2062593997</v>
      </c>
      <c r="X92" s="11">
        <f t="shared" si="13"/>
        <v>1602675.6531692757</v>
      </c>
      <c r="Y92" s="11">
        <f t="shared" si="13"/>
        <v>1551519</v>
      </c>
      <c r="Z92" s="11">
        <f t="shared" si="13"/>
        <v>1526163.6872326378</v>
      </c>
      <c r="AA92" s="11">
        <f t="shared" si="13"/>
        <v>1642260.906395377</v>
      </c>
      <c r="AB92" s="11">
        <f t="shared" si="13"/>
        <v>1729845.0656765625</v>
      </c>
      <c r="AC92" s="11">
        <f>AC8/AC$85*100</f>
        <v>1811710.5500085342</v>
      </c>
    </row>
    <row r="93" spans="1:29" ht="15" customHeight="1">
      <c r="A93" s="15" t="s">
        <v>7</v>
      </c>
      <c r="B93" s="11">
        <f t="shared" si="13"/>
        <v>129628.70027075296</v>
      </c>
      <c r="C93" s="11">
        <f t="shared" si="13"/>
        <v>179072.71952201903</v>
      </c>
      <c r="D93" s="11">
        <f t="shared" si="13"/>
        <v>212371.7921422637</v>
      </c>
      <c r="E93" s="11">
        <f t="shared" si="13"/>
        <v>118431.88991542315</v>
      </c>
      <c r="F93" s="11">
        <f t="shared" si="13"/>
        <v>213020.74017266065</v>
      </c>
      <c r="G93" s="11">
        <f t="shared" si="13"/>
        <v>110788.9722352909</v>
      </c>
      <c r="H93" s="11">
        <f t="shared" si="13"/>
        <v>163558.822945675</v>
      </c>
      <c r="I93" s="11">
        <f t="shared" si="13"/>
        <v>127023.57611514081</v>
      </c>
      <c r="J93" s="11">
        <f t="shared" si="13"/>
        <v>127750.65093755891</v>
      </c>
      <c r="K93" s="11">
        <f t="shared" si="13"/>
        <v>163487.39075075736</v>
      </c>
      <c r="L93" s="11">
        <f t="shared" si="13"/>
        <v>288221.70884830796</v>
      </c>
      <c r="M93" s="11">
        <f t="shared" si="13"/>
        <v>383823.8385173864</v>
      </c>
      <c r="N93" s="11">
        <f t="shared" si="13"/>
        <v>603960.0371073821</v>
      </c>
      <c r="O93" s="11">
        <f t="shared" si="13"/>
        <v>999391.99772615</v>
      </c>
      <c r="P93" s="11">
        <f t="shared" si="13"/>
        <v>1118142.3589353357</v>
      </c>
      <c r="Q93" s="11">
        <f t="shared" si="13"/>
        <v>726946.643750864</v>
      </c>
      <c r="R93" s="11">
        <f t="shared" si="13"/>
        <v>664782.7510933357</v>
      </c>
      <c r="S93" s="11">
        <f t="shared" si="13"/>
        <v>659105.9657609599</v>
      </c>
      <c r="T93" s="11">
        <f t="shared" si="13"/>
        <v>705261.802995606</v>
      </c>
      <c r="U93" s="11">
        <f t="shared" si="13"/>
        <v>870864.765356223</v>
      </c>
      <c r="V93" s="11">
        <f t="shared" si="13"/>
        <v>772382.2335776184</v>
      </c>
      <c r="W93" s="11">
        <f t="shared" si="13"/>
        <v>856515.6587991773</v>
      </c>
      <c r="X93" s="11">
        <f t="shared" si="13"/>
        <v>1138225.2126680366</v>
      </c>
      <c r="Y93" s="11">
        <f t="shared" si="13"/>
        <v>850224</v>
      </c>
      <c r="Z93" s="11">
        <f t="shared" si="13"/>
        <v>872150.3446971345</v>
      </c>
      <c r="AA93" s="11">
        <f t="shared" si="13"/>
        <v>1225873.8852598383</v>
      </c>
      <c r="AB93" s="11">
        <f t="shared" si="13"/>
        <v>303102.90893427597</v>
      </c>
      <c r="AC93" s="11">
        <f>AC9/AC$85*100</f>
        <v>319146.24201540416</v>
      </c>
    </row>
    <row r="94" spans="1:29" ht="15" customHeight="1">
      <c r="A94" s="15" t="s">
        <v>8</v>
      </c>
      <c r="B94" s="11">
        <f t="shared" si="13"/>
        <v>69474.20537386759</v>
      </c>
      <c r="C94" s="11">
        <f t="shared" si="13"/>
        <v>46277.21965175773</v>
      </c>
      <c r="D94" s="11">
        <f t="shared" si="13"/>
        <v>150395.58820969646</v>
      </c>
      <c r="E94" s="11">
        <f t="shared" si="13"/>
        <v>496792.9464617001</v>
      </c>
      <c r="F94" s="11">
        <f t="shared" si="13"/>
        <v>833994.9814467196</v>
      </c>
      <c r="G94" s="11">
        <f t="shared" si="13"/>
        <v>537466.7545465219</v>
      </c>
      <c r="H94" s="11">
        <f t="shared" si="13"/>
        <v>1639927.7560289032</v>
      </c>
      <c r="I94" s="11">
        <f t="shared" si="13"/>
        <v>1954435.7909631205</v>
      </c>
      <c r="J94" s="11">
        <f t="shared" si="13"/>
        <v>1240734.3195095488</v>
      </c>
      <c r="K94" s="11">
        <f t="shared" si="13"/>
        <v>304296.307369607</v>
      </c>
      <c r="L94" s="11">
        <f t="shared" si="13"/>
        <v>624442.3766550993</v>
      </c>
      <c r="M94" s="11">
        <f t="shared" si="13"/>
        <v>394118.6872873385</v>
      </c>
      <c r="N94" s="11">
        <f t="shared" si="13"/>
        <v>176891.18781731173</v>
      </c>
      <c r="O94" s="11">
        <f t="shared" si="13"/>
        <v>959757.4977578237</v>
      </c>
      <c r="P94" s="11">
        <f t="shared" si="13"/>
        <v>183739.71418549874</v>
      </c>
      <c r="Q94" s="11">
        <f t="shared" si="13"/>
        <v>332600.52516825515</v>
      </c>
      <c r="R94" s="11">
        <f t="shared" si="13"/>
        <v>387458.8903819553</v>
      </c>
      <c r="S94" s="11">
        <f t="shared" si="13"/>
        <v>4048395.717586934</v>
      </c>
      <c r="T94" s="11">
        <f t="shared" si="13"/>
        <v>515232.6076707577</v>
      </c>
      <c r="U94" s="11">
        <f t="shared" si="13"/>
        <v>575893.4168793325</v>
      </c>
      <c r="V94" s="11">
        <f t="shared" si="13"/>
        <v>672703.305592258</v>
      </c>
      <c r="W94" s="11">
        <f t="shared" si="13"/>
        <v>594443.1087708011</v>
      </c>
      <c r="X94" s="11">
        <f t="shared" si="13"/>
        <v>269474.9992509752</v>
      </c>
      <c r="Y94" s="11">
        <f t="shared" si="13"/>
        <v>133693</v>
      </c>
      <c r="Z94" s="11">
        <f t="shared" si="13"/>
        <v>182066.1181657612</v>
      </c>
      <c r="AA94" s="11">
        <f t="shared" si="13"/>
        <v>370360.2167858822</v>
      </c>
      <c r="AB94" s="11">
        <f t="shared" si="13"/>
        <v>216129.3951984644</v>
      </c>
      <c r="AC94" s="11">
        <f>AC10/AC$85*100</f>
        <v>154376.52866942933</v>
      </c>
    </row>
    <row r="95" spans="1:29" ht="15" customHeight="1">
      <c r="A95" s="15" t="s">
        <v>9</v>
      </c>
      <c r="B95" s="11">
        <f t="shared" si="13"/>
        <v>2346025.3009785293</v>
      </c>
      <c r="C95" s="11">
        <f t="shared" si="13"/>
        <v>2188443.0104881953</v>
      </c>
      <c r="D95" s="11">
        <f t="shared" si="13"/>
        <v>876343.5236065006</v>
      </c>
      <c r="E95" s="11">
        <f t="shared" si="13"/>
        <v>1002900.7606695571</v>
      </c>
      <c r="F95" s="11">
        <f t="shared" si="13"/>
        <v>2711805.503569664</v>
      </c>
      <c r="G95" s="11">
        <f t="shared" si="13"/>
        <v>3237246.756754932</v>
      </c>
      <c r="H95" s="11">
        <f t="shared" si="13"/>
        <v>3951242.2660066355</v>
      </c>
      <c r="I95" s="11">
        <f t="shared" si="13"/>
        <v>141645.61012099008</v>
      </c>
      <c r="J95" s="11">
        <f t="shared" si="13"/>
        <v>228174.78878114707</v>
      </c>
      <c r="K95" s="11">
        <f t="shared" si="13"/>
        <v>252460.27452084236</v>
      </c>
      <c r="L95" s="11">
        <f t="shared" si="13"/>
        <v>962281.0016187697</v>
      </c>
      <c r="M95" s="11">
        <f t="shared" si="13"/>
        <v>684023.9623603981</v>
      </c>
      <c r="N95" s="11">
        <f t="shared" si="13"/>
        <v>629956.335318033</v>
      </c>
      <c r="O95" s="11">
        <f t="shared" si="13"/>
        <v>482454.8629395124</v>
      </c>
      <c r="P95" s="11">
        <f t="shared" si="13"/>
        <v>3784545.8998905187</v>
      </c>
      <c r="Q95" s="11">
        <f t="shared" si="13"/>
        <v>707664.6323811564</v>
      </c>
      <c r="R95" s="11">
        <f t="shared" si="13"/>
        <v>265564.06216926547</v>
      </c>
      <c r="S95" s="11">
        <f t="shared" si="13"/>
        <v>429097.58963215834</v>
      </c>
      <c r="T95" s="11">
        <f t="shared" si="13"/>
        <v>155183.70804038135</v>
      </c>
      <c r="U95" s="11">
        <f t="shared" si="13"/>
        <v>164343.84551605725</v>
      </c>
      <c r="V95" s="11">
        <f t="shared" si="13"/>
        <v>335115.9560478194</v>
      </c>
      <c r="W95" s="11">
        <f t="shared" si="13"/>
        <v>386756.7582102094</v>
      </c>
      <c r="X95" s="11">
        <f t="shared" si="13"/>
        <v>420876.66278472805</v>
      </c>
      <c r="Y95" s="11">
        <f t="shared" si="13"/>
        <v>453450</v>
      </c>
      <c r="Z95" s="11">
        <f t="shared" si="13"/>
        <v>530673.6575848238</v>
      </c>
      <c r="AA95" s="11">
        <f t="shared" si="13"/>
        <v>526040.5253910923</v>
      </c>
      <c r="AB95" s="11">
        <f t="shared" si="13"/>
        <v>2646674.565134042</v>
      </c>
      <c r="AC95" s="11">
        <f>AC11/AC$85*100</f>
        <v>2292684.652339684</v>
      </c>
    </row>
    <row r="96" spans="1:29" ht="15" customHeight="1">
      <c r="A96" s="15" t="s">
        <v>10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5" customHeight="1">
      <c r="A97" s="15" t="s">
        <v>17</v>
      </c>
      <c r="B97" s="11">
        <f aca="true" t="shared" si="14" ref="B97:AC97">B13/B$85*100</f>
        <v>4595464.511559242</v>
      </c>
      <c r="C97" s="11">
        <f t="shared" si="14"/>
        <v>5046228.995069929</v>
      </c>
      <c r="D97" s="11">
        <f t="shared" si="14"/>
        <v>5793122.3689235</v>
      </c>
      <c r="E97" s="11">
        <f t="shared" si="14"/>
        <v>5408167.856905606</v>
      </c>
      <c r="F97" s="11">
        <f t="shared" si="14"/>
        <v>5546887.542601756</v>
      </c>
      <c r="G97" s="11">
        <f t="shared" si="14"/>
        <v>5062810.612543412</v>
      </c>
      <c r="H97" s="11">
        <f t="shared" si="14"/>
        <v>4607440.676952928</v>
      </c>
      <c r="I97" s="11">
        <f t="shared" si="14"/>
        <v>4402835.528963024</v>
      </c>
      <c r="J97" s="11">
        <f t="shared" si="14"/>
        <v>5570407.046930207</v>
      </c>
      <c r="K97" s="11">
        <f t="shared" si="14"/>
        <v>5043307.862140804</v>
      </c>
      <c r="L97" s="11">
        <f t="shared" si="14"/>
        <v>4947420.836386542</v>
      </c>
      <c r="M97" s="11">
        <f t="shared" si="14"/>
        <v>5133159.5221654745</v>
      </c>
      <c r="N97" s="11">
        <f t="shared" si="14"/>
        <v>5390247.934465618</v>
      </c>
      <c r="O97" s="11">
        <f t="shared" si="14"/>
        <v>5903946.566829384</v>
      </c>
      <c r="P97" s="11">
        <f t="shared" si="14"/>
        <v>5561001.800928053</v>
      </c>
      <c r="Q97" s="11">
        <f t="shared" si="14"/>
        <v>5008599.304933229</v>
      </c>
      <c r="R97" s="11">
        <f t="shared" si="14"/>
        <v>5136115.924422377</v>
      </c>
      <c r="S97" s="11">
        <f t="shared" si="14"/>
        <v>6055640.437525602</v>
      </c>
      <c r="T97" s="11">
        <f t="shared" si="14"/>
        <v>8280229.964989834</v>
      </c>
      <c r="U97" s="11">
        <f t="shared" si="14"/>
        <v>9024468.542072559</v>
      </c>
      <c r="V97" s="11">
        <f t="shared" si="14"/>
        <v>9830993.392075067</v>
      </c>
      <c r="W97" s="11">
        <f t="shared" si="14"/>
        <v>10441086.114210365</v>
      </c>
      <c r="X97" s="11">
        <f t="shared" si="14"/>
        <v>10807712.879824564</v>
      </c>
      <c r="Y97" s="11">
        <f t="shared" si="14"/>
        <v>10918597.707</v>
      </c>
      <c r="Z97" s="11">
        <f t="shared" si="14"/>
        <v>10462555.08881636</v>
      </c>
      <c r="AA97" s="11">
        <f t="shared" si="14"/>
        <v>11597774.086534793</v>
      </c>
      <c r="AB97" s="11">
        <f t="shared" si="14"/>
        <v>13244044.503076198</v>
      </c>
      <c r="AC97" s="11">
        <f t="shared" si="14"/>
        <v>12651693.67600514</v>
      </c>
    </row>
    <row r="98" spans="1:29" ht="15" customHeight="1">
      <c r="A98" s="15" t="s">
        <v>11</v>
      </c>
      <c r="B98" s="11"/>
      <c r="C98" s="11"/>
      <c r="D98" s="11"/>
      <c r="E98" s="11">
        <f>E14/E$85*100</f>
        <v>1186093.159677309</v>
      </c>
      <c r="F98" s="11"/>
      <c r="G98" s="11"/>
      <c r="H98" s="11"/>
      <c r="I98" s="11"/>
      <c r="J98" s="11"/>
      <c r="K98" s="11"/>
      <c r="L98" s="11"/>
      <c r="M98" s="11">
        <f aca="true" t="shared" si="15" ref="M98:O99">M14/M$85*100</f>
        <v>1235814.0663181318</v>
      </c>
      <c r="N98" s="11">
        <f t="shared" si="15"/>
        <v>2577642.4013813403</v>
      </c>
      <c r="O98" s="11">
        <f t="shared" si="15"/>
        <v>2368247.657733968</v>
      </c>
      <c r="P98" s="11"/>
      <c r="Q98" s="11"/>
      <c r="R98" s="11"/>
      <c r="S98" s="11"/>
      <c r="T98" s="11"/>
      <c r="U98" s="11"/>
      <c r="V98" s="11">
        <f>V14/V$85*100</f>
        <v>447446.16890001844</v>
      </c>
      <c r="W98" s="11"/>
      <c r="X98" s="11"/>
      <c r="Y98" s="11"/>
      <c r="Z98" s="11"/>
      <c r="AA98" s="11"/>
      <c r="AB98" s="11"/>
      <c r="AC98" s="11"/>
    </row>
    <row r="99" spans="1:29" ht="15" customHeight="1">
      <c r="A99" s="15" t="s">
        <v>12</v>
      </c>
      <c r="B99" s="11"/>
      <c r="C99" s="11"/>
      <c r="D99" s="11"/>
      <c r="E99" s="11">
        <f>E15/E$85*100</f>
        <v>99358.58929234002</v>
      </c>
      <c r="F99" s="11"/>
      <c r="G99" s="11"/>
      <c r="H99" s="11"/>
      <c r="I99" s="11"/>
      <c r="J99" s="11"/>
      <c r="K99" s="11">
        <f>K15/K$85*100</f>
        <v>12981453.432565672</v>
      </c>
      <c r="L99" s="11">
        <f>L15/L$85*100</f>
        <v>14271924.095795847</v>
      </c>
      <c r="M99" s="11">
        <f t="shared" si="15"/>
        <v>13899310.76395002</v>
      </c>
      <c r="N99" s="11">
        <f t="shared" si="15"/>
        <v>14800367.643934252</v>
      </c>
      <c r="O99" s="11">
        <f t="shared" si="15"/>
        <v>18954628.969064683</v>
      </c>
      <c r="P99" s="11">
        <f aca="true" t="shared" si="16" ref="P99:U99">P15/P$85*100</f>
        <v>19160542.021010745</v>
      </c>
      <c r="Q99" s="11">
        <f t="shared" si="16"/>
        <v>13044846.310317414</v>
      </c>
      <c r="R99" s="11">
        <f t="shared" si="16"/>
        <v>8282314.591793029</v>
      </c>
      <c r="S99" s="11">
        <f t="shared" si="16"/>
        <v>9258643.696428923</v>
      </c>
      <c r="T99" s="11">
        <f t="shared" si="16"/>
        <v>7965355.531272413</v>
      </c>
      <c r="U99" s="11">
        <f t="shared" si="16"/>
        <v>8453938.92277398</v>
      </c>
      <c r="V99" s="11">
        <f>V15/V$85*100</f>
        <v>787020.2772568484</v>
      </c>
      <c r="W99" s="11">
        <f aca="true" t="shared" si="17" ref="W99:X102">W15/W$85*100</f>
        <v>760535.2251382027</v>
      </c>
      <c r="X99" s="11">
        <f t="shared" si="17"/>
        <v>750785.8094326436</v>
      </c>
      <c r="Y99" s="11"/>
      <c r="Z99" s="11"/>
      <c r="AA99" s="11"/>
      <c r="AB99" s="11"/>
      <c r="AC99" s="11"/>
    </row>
    <row r="100" spans="1:29" ht="15" customHeight="1">
      <c r="A100" s="15" t="s">
        <v>13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>
        <f>Q16/Q$85*100</f>
        <v>4964271.22220729</v>
      </c>
      <c r="R100" s="11">
        <f>R16/R$85*100</f>
        <v>4425231.332610838</v>
      </c>
      <c r="S100" s="11">
        <f>S16/S$85*100</f>
        <v>6643287.26070251</v>
      </c>
      <c r="T100" s="11">
        <f>T16/T$85*100</f>
        <v>8008531.010036677</v>
      </c>
      <c r="U100" s="11">
        <f>U16/U$85*100</f>
        <v>8706882.893244915</v>
      </c>
      <c r="V100" s="11">
        <f>V16/V$85*100</f>
        <v>9658048.480420856</v>
      </c>
      <c r="W100" s="11">
        <f t="shared" si="17"/>
        <v>10446959.018966611</v>
      </c>
      <c r="X100" s="11">
        <f t="shared" si="17"/>
        <v>10432167.547222778</v>
      </c>
      <c r="Y100" s="11">
        <f>Y16/Y$85*100</f>
        <v>10886009.393</v>
      </c>
      <c r="Z100" s="11">
        <f>Z16/Z$85*100</f>
        <v>11049655.324721</v>
      </c>
      <c r="AA100" s="11">
        <f>AA16/AA$85*100</f>
        <v>12419787.364195557</v>
      </c>
      <c r="AB100" s="11">
        <f>AB16/AB$85*100</f>
        <v>13030382.60471637</v>
      </c>
      <c r="AC100" s="11">
        <f>AC16/AC$85*100</f>
        <v>13303920.26027854</v>
      </c>
    </row>
    <row r="101" spans="1:29" ht="15" customHeight="1">
      <c r="A101" s="15" t="s">
        <v>14</v>
      </c>
      <c r="B101" s="11">
        <f aca="true" t="shared" si="18" ref="B101:Q102">B17/B$85*100</f>
        <v>11004036.334095027</v>
      </c>
      <c r="C101" s="11">
        <f t="shared" si="18"/>
        <v>11469372.945865346</v>
      </c>
      <c r="D101" s="11">
        <f t="shared" si="18"/>
        <v>12871218.03271556</v>
      </c>
      <c r="E101" s="11">
        <f t="shared" si="18"/>
        <v>13478613.628689002</v>
      </c>
      <c r="F101" s="11">
        <f t="shared" si="18"/>
        <v>13582541.890865419</v>
      </c>
      <c r="G101" s="11">
        <f t="shared" si="18"/>
        <v>19604739.713458847</v>
      </c>
      <c r="H101" s="11">
        <f t="shared" si="18"/>
        <v>12684177.865250392</v>
      </c>
      <c r="I101" s="11">
        <f t="shared" si="18"/>
        <v>15297533.49788264</v>
      </c>
      <c r="J101" s="11">
        <f t="shared" si="18"/>
        <v>13796389.531759275</v>
      </c>
      <c r="K101" s="11"/>
      <c r="L101" s="11"/>
      <c r="M101" s="11"/>
      <c r="N101" s="11"/>
      <c r="O101" s="11"/>
      <c r="P101" s="11"/>
      <c r="Q101" s="11"/>
      <c r="R101" s="11">
        <f aca="true" t="shared" si="19" ref="R101:U102">R17/R$85*100</f>
        <v>3561941.6016693637</v>
      </c>
      <c r="S101" s="11">
        <f t="shared" si="19"/>
        <v>2304598.8412089837</v>
      </c>
      <c r="T101" s="11">
        <f t="shared" si="19"/>
        <v>2801092.971990391</v>
      </c>
      <c r="U101" s="11">
        <f t="shared" si="19"/>
        <v>2535925.4316339064</v>
      </c>
      <c r="V101" s="11">
        <f>V17/V$85*100</f>
        <v>515295.8814842272</v>
      </c>
      <c r="W101" s="11">
        <f t="shared" si="17"/>
        <v>602125.8505520845</v>
      </c>
      <c r="X101" s="11">
        <f t="shared" si="17"/>
        <v>523272.03020704817</v>
      </c>
      <c r="Y101" s="11">
        <f>Y17/Y$85*100</f>
        <v>932172.888</v>
      </c>
      <c r="Z101" s="11"/>
      <c r="AA101" s="11"/>
      <c r="AB101" s="11">
        <f>AB17/AB$85*100</f>
        <v>28404.96277528332</v>
      </c>
      <c r="AC101" s="11">
        <f>AC17/AC$85*100</f>
        <v>75028.25866914669</v>
      </c>
    </row>
    <row r="102" spans="1:29" ht="15" customHeight="1">
      <c r="A102" s="15" t="s">
        <v>15</v>
      </c>
      <c r="B102" s="11">
        <f t="shared" si="18"/>
        <v>192324.93438863347</v>
      </c>
      <c r="C102" s="11">
        <f t="shared" si="18"/>
        <v>3215931.423625773</v>
      </c>
      <c r="D102" s="11">
        <f t="shared" si="18"/>
        <v>39664.770516843026</v>
      </c>
      <c r="E102" s="11">
        <f t="shared" si="18"/>
        <v>44578.2956423222</v>
      </c>
      <c r="F102" s="11">
        <f t="shared" si="18"/>
        <v>56629.288863666145</v>
      </c>
      <c r="G102" s="11">
        <f t="shared" si="18"/>
        <v>427378.97833803674</v>
      </c>
      <c r="H102" s="11">
        <f t="shared" si="18"/>
        <v>76303.34222702526</v>
      </c>
      <c r="I102" s="11">
        <f t="shared" si="18"/>
        <v>381327.25525780575</v>
      </c>
      <c r="J102" s="11">
        <f t="shared" si="18"/>
        <v>75150.57026426759</v>
      </c>
      <c r="K102" s="11">
        <f t="shared" si="18"/>
        <v>2820.021146077986</v>
      </c>
      <c r="L102" s="11">
        <f t="shared" si="18"/>
        <v>2721.050214443212</v>
      </c>
      <c r="M102" s="11">
        <f t="shared" si="18"/>
        <v>172315.348435909</v>
      </c>
      <c r="N102" s="11">
        <f t="shared" si="18"/>
        <v>8030.685941023792</v>
      </c>
      <c r="O102" s="11">
        <f t="shared" si="18"/>
        <v>26860.206300783</v>
      </c>
      <c r="P102" s="11">
        <f t="shared" si="18"/>
        <v>81518.85736296301</v>
      </c>
      <c r="Q102" s="11">
        <f t="shared" si="18"/>
        <v>69398.09988725312</v>
      </c>
      <c r="R102" s="11">
        <f t="shared" si="19"/>
        <v>153322.03288200987</v>
      </c>
      <c r="S102" s="11">
        <f t="shared" si="19"/>
        <v>434301.4802788239</v>
      </c>
      <c r="T102" s="11">
        <f t="shared" si="19"/>
        <v>625816.803470807</v>
      </c>
      <c r="U102" s="11">
        <f t="shared" si="19"/>
        <v>1239021.9555473104</v>
      </c>
      <c r="V102" s="11">
        <f>V18/V$85*100</f>
        <v>1697906.2910444841</v>
      </c>
      <c r="W102" s="11">
        <f t="shared" si="17"/>
        <v>2490678.5563584906</v>
      </c>
      <c r="X102" s="11">
        <f t="shared" si="17"/>
        <v>2776375.2633293676</v>
      </c>
      <c r="Y102" s="11">
        <f>Y18/Y$85*100</f>
        <v>926266.603</v>
      </c>
      <c r="Z102" s="11">
        <f>Z18/Z$85*100</f>
        <v>1196356.5060702374</v>
      </c>
      <c r="AA102" s="11">
        <f>AA18/AA$85*100</f>
        <v>2363797.44825367</v>
      </c>
      <c r="AB102" s="11">
        <f>AB18/AB$85*100</f>
        <v>1446443.5254755556</v>
      </c>
      <c r="AC102" s="11">
        <f>AC18/AC$85*100</f>
        <v>1904861.6296431671</v>
      </c>
    </row>
    <row r="103" spans="1:29" ht="15" customHeight="1">
      <c r="A103" s="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3"/>
      <c r="AC103" s="3"/>
    </row>
    <row r="104" spans="1:29" s="27" customFormat="1" ht="15" customHeight="1">
      <c r="A104" s="7" t="s">
        <v>21</v>
      </c>
      <c r="B104" s="8">
        <f aca="true" t="shared" si="20" ref="B104:AC104">B20/B$85*100</f>
        <v>19359580.399913106</v>
      </c>
      <c r="C104" s="8">
        <f t="shared" si="20"/>
        <v>23117147.926909935</v>
      </c>
      <c r="D104" s="8">
        <f t="shared" si="20"/>
        <v>20915729.303162787</v>
      </c>
      <c r="E104" s="8">
        <f t="shared" si="20"/>
        <v>22474779.828388084</v>
      </c>
      <c r="F104" s="8">
        <f t="shared" si="20"/>
        <v>23429637.791257016</v>
      </c>
      <c r="G104" s="8">
        <f t="shared" si="20"/>
        <v>29462679.355312623</v>
      </c>
      <c r="H104" s="8">
        <f t="shared" si="20"/>
        <v>23620456.420474265</v>
      </c>
      <c r="I104" s="8">
        <f t="shared" si="20"/>
        <v>22761440.54058773</v>
      </c>
      <c r="J104" s="8">
        <f t="shared" si="20"/>
        <v>21571266.49155829</v>
      </c>
      <c r="K104" s="8">
        <f t="shared" si="20"/>
        <v>19356240.110171128</v>
      </c>
      <c r="L104" s="8">
        <f t="shared" si="20"/>
        <v>21780609.10403784</v>
      </c>
      <c r="M104" s="8">
        <f t="shared" si="20"/>
        <v>22671977.037927546</v>
      </c>
      <c r="N104" s="8">
        <f t="shared" si="20"/>
        <v>25097134.96974446</v>
      </c>
      <c r="O104" s="8">
        <f t="shared" si="20"/>
        <v>30729267.4855098</v>
      </c>
      <c r="P104" s="8">
        <f t="shared" si="20"/>
        <v>30916175.005844276</v>
      </c>
      <c r="Q104" s="8">
        <f t="shared" si="20"/>
        <v>25741095.400161628</v>
      </c>
      <c r="R104" s="8">
        <f t="shared" si="20"/>
        <v>23788712.228987105</v>
      </c>
      <c r="S104" s="8">
        <f t="shared" si="20"/>
        <v>30949873.07508532</v>
      </c>
      <c r="T104" s="8">
        <f t="shared" si="20"/>
        <v>30272848.470541824</v>
      </c>
      <c r="U104" s="8">
        <f t="shared" si="20"/>
        <v>32931391.360864043</v>
      </c>
      <c r="V104" s="8">
        <f t="shared" si="20"/>
        <v>26201487.523993086</v>
      </c>
      <c r="W104" s="8">
        <f t="shared" si="20"/>
        <v>28135286.49726534</v>
      </c>
      <c r="X104" s="8">
        <f t="shared" si="20"/>
        <v>28721566.057889413</v>
      </c>
      <c r="Y104" s="8">
        <f t="shared" si="20"/>
        <v>28367932.591000002</v>
      </c>
      <c r="Z104" s="8">
        <f t="shared" si="20"/>
        <v>27691896.079812903</v>
      </c>
      <c r="AA104" s="8">
        <f t="shared" si="20"/>
        <v>30145894.43281621</v>
      </c>
      <c r="AB104" s="8">
        <f t="shared" si="20"/>
        <v>32645027.613127127</v>
      </c>
      <c r="AC104" s="8">
        <f t="shared" si="20"/>
        <v>32513421.79762905</v>
      </c>
    </row>
    <row r="105" spans="1:29" ht="15" customHeight="1">
      <c r="A105" s="15" t="s">
        <v>32</v>
      </c>
      <c r="B105" s="11">
        <f aca="true" t="shared" si="21" ref="B105:AC105">B21/B$85*100</f>
        <v>5920557.892104716</v>
      </c>
      <c r="C105" s="11">
        <f t="shared" si="21"/>
        <v>6464055.695704942</v>
      </c>
      <c r="D105" s="11">
        <f t="shared" si="21"/>
        <v>6367848.366724841</v>
      </c>
      <c r="E105" s="11">
        <f t="shared" si="21"/>
        <v>4832198.534601573</v>
      </c>
      <c r="F105" s="11">
        <f t="shared" si="21"/>
        <v>6752103.513454524</v>
      </c>
      <c r="G105" s="11">
        <f t="shared" si="21"/>
        <v>5881456.973838995</v>
      </c>
      <c r="H105" s="11">
        <f t="shared" si="21"/>
        <v>6911574.303674359</v>
      </c>
      <c r="I105" s="11">
        <f t="shared" si="21"/>
        <v>3182900.419881445</v>
      </c>
      <c r="J105" s="11">
        <f t="shared" si="21"/>
        <v>3555690.9943507495</v>
      </c>
      <c r="K105" s="11">
        <f t="shared" si="21"/>
        <v>5865564.694345541</v>
      </c>
      <c r="L105" s="11">
        <f t="shared" si="21"/>
        <v>6282745.769607223</v>
      </c>
      <c r="M105" s="11">
        <f t="shared" si="21"/>
        <v>6482280.624661337</v>
      </c>
      <c r="N105" s="11">
        <f t="shared" si="21"/>
        <v>9981033.926439757</v>
      </c>
      <c r="O105" s="11">
        <f t="shared" si="21"/>
        <v>15581796.229775896</v>
      </c>
      <c r="P105" s="11">
        <f t="shared" si="21"/>
        <v>15851424.648162562</v>
      </c>
      <c r="Q105" s="11">
        <f t="shared" si="21"/>
        <v>12926881.503564328</v>
      </c>
      <c r="R105" s="11">
        <f t="shared" si="21"/>
        <v>10762186.823950265</v>
      </c>
      <c r="S105" s="11">
        <f t="shared" si="21"/>
        <v>5297675.607992211</v>
      </c>
      <c r="T105" s="11">
        <f t="shared" si="21"/>
        <v>8881132.967050089</v>
      </c>
      <c r="U105" s="11">
        <f t="shared" si="21"/>
        <v>9307420.21009448</v>
      </c>
      <c r="V105" s="11">
        <f t="shared" si="21"/>
        <v>9941569.379798265</v>
      </c>
      <c r="W105" s="11">
        <f t="shared" si="21"/>
        <v>10155378.244763963</v>
      </c>
      <c r="X105" s="11">
        <f t="shared" si="21"/>
        <v>5444601.421697094</v>
      </c>
      <c r="Y105" s="11">
        <f t="shared" si="21"/>
        <v>10476311.579</v>
      </c>
      <c r="Z105" s="11">
        <f t="shared" si="21"/>
        <v>10411682.890822664</v>
      </c>
      <c r="AA105" s="11">
        <f t="shared" si="21"/>
        <v>10974651.13024371</v>
      </c>
      <c r="AB105" s="11">
        <f t="shared" si="21"/>
        <v>6539893.212787281</v>
      </c>
      <c r="AC105" s="11">
        <f t="shared" si="21"/>
        <v>6966748.54598368</v>
      </c>
    </row>
    <row r="106" spans="1:29" ht="15" customHeight="1">
      <c r="A106" s="16" t="s">
        <v>24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>
        <f aca="true" t="shared" si="22" ref="X106:AC116">X22/X$85*100</f>
        <v>4347505.965140135</v>
      </c>
      <c r="Y106" s="11">
        <f t="shared" si="22"/>
        <v>9638220.157</v>
      </c>
      <c r="Z106" s="11">
        <f t="shared" si="22"/>
        <v>9447885.84787037</v>
      </c>
      <c r="AA106" s="11">
        <f t="shared" si="22"/>
        <v>9781952.462597534</v>
      </c>
      <c r="AB106" s="11">
        <f t="shared" si="22"/>
        <v>5497683.578444435</v>
      </c>
      <c r="AC106" s="11">
        <f t="shared" si="22"/>
        <v>5844881.147704404</v>
      </c>
    </row>
    <row r="107" spans="1:29" ht="15" customHeight="1">
      <c r="A107" s="16" t="s">
        <v>25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>
        <f t="shared" si="22"/>
        <v>365538.57711531385</v>
      </c>
      <c r="Y107" s="11">
        <f t="shared" si="22"/>
        <v>223715.97400000002</v>
      </c>
      <c r="Z107" s="11">
        <f t="shared" si="22"/>
        <v>197531.29915529126</v>
      </c>
      <c r="AA107" s="11">
        <f t="shared" si="22"/>
        <v>305584.00972253905</v>
      </c>
      <c r="AB107" s="11">
        <f t="shared" si="22"/>
        <v>201721.48073514248</v>
      </c>
      <c r="AC107" s="11">
        <f t="shared" si="22"/>
        <v>189052.34373488527</v>
      </c>
    </row>
    <row r="108" spans="1:29" ht="15" customHeight="1">
      <c r="A108" s="16" t="s">
        <v>26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>
        <f t="shared" si="22"/>
        <v>731556.8794416457</v>
      </c>
      <c r="Y108" s="11">
        <f t="shared" si="22"/>
        <v>614375.448</v>
      </c>
      <c r="Z108" s="11">
        <f t="shared" si="22"/>
        <v>766265.7437970025</v>
      </c>
      <c r="AA108" s="11">
        <f t="shared" si="22"/>
        <v>887114.6579236377</v>
      </c>
      <c r="AB108" s="11">
        <f t="shared" si="22"/>
        <v>840488.1536077029</v>
      </c>
      <c r="AC108" s="11">
        <f t="shared" si="22"/>
        <v>932815.0545443909</v>
      </c>
    </row>
    <row r="109" spans="1:29" ht="15" customHeight="1">
      <c r="A109" s="15" t="s">
        <v>18</v>
      </c>
      <c r="B109" s="11">
        <f aca="true" t="shared" si="23" ref="B109:W109">B25/B$85*100</f>
        <v>1805482.093313559</v>
      </c>
      <c r="C109" s="11">
        <f t="shared" si="23"/>
        <v>2221306.543284371</v>
      </c>
      <c r="D109" s="11">
        <f t="shared" si="23"/>
        <v>1889447.8705575329</v>
      </c>
      <c r="E109" s="11">
        <f t="shared" si="23"/>
        <v>2043282.7748891264</v>
      </c>
      <c r="F109" s="11">
        <f t="shared" si="23"/>
        <v>2178905.8073833217</v>
      </c>
      <c r="G109" s="11">
        <f t="shared" si="23"/>
        <v>2497309.649468282</v>
      </c>
      <c r="H109" s="11">
        <f t="shared" si="23"/>
        <v>1398515.7599375767</v>
      </c>
      <c r="I109" s="11">
        <f t="shared" si="23"/>
        <v>1503204.95208086</v>
      </c>
      <c r="J109" s="11">
        <f t="shared" si="23"/>
        <v>3042018.4977291296</v>
      </c>
      <c r="K109" s="11">
        <f t="shared" si="23"/>
        <v>2320660.8464064123</v>
      </c>
      <c r="L109" s="11">
        <f t="shared" si="23"/>
        <v>1556961.482151282</v>
      </c>
      <c r="M109" s="11">
        <f t="shared" si="23"/>
        <v>2821382.0151198073</v>
      </c>
      <c r="N109" s="11">
        <f t="shared" si="23"/>
        <v>2207960.6805261634</v>
      </c>
      <c r="O109" s="11">
        <f t="shared" si="23"/>
        <v>3141473.336083856</v>
      </c>
      <c r="P109" s="11">
        <f t="shared" si="23"/>
        <v>3554199.7389074014</v>
      </c>
      <c r="Q109" s="11">
        <f t="shared" si="23"/>
        <v>2123903.6998744532</v>
      </c>
      <c r="R109" s="11">
        <f t="shared" si="23"/>
        <v>1049026.691740642</v>
      </c>
      <c r="S109" s="11">
        <f t="shared" si="23"/>
        <v>1095805.4054548545</v>
      </c>
      <c r="T109" s="11">
        <f t="shared" si="23"/>
        <v>518656.0582213935</v>
      </c>
      <c r="U109" s="11">
        <f t="shared" si="23"/>
        <v>597778.5702123902</v>
      </c>
      <c r="V109" s="11">
        <f t="shared" si="23"/>
        <v>1321243.2802239566</v>
      </c>
      <c r="W109" s="11">
        <f t="shared" si="23"/>
        <v>1936335.2884650435</v>
      </c>
      <c r="X109" s="11">
        <f t="shared" si="22"/>
        <v>3630377.4251123867</v>
      </c>
      <c r="Y109" s="11">
        <f t="shared" si="22"/>
        <v>2932982.319</v>
      </c>
      <c r="Z109" s="11">
        <f t="shared" si="22"/>
        <v>1820443.570863048</v>
      </c>
      <c r="AA109" s="11">
        <f t="shared" si="22"/>
        <v>2527776.4200588297</v>
      </c>
      <c r="AB109" s="11">
        <f t="shared" si="22"/>
        <v>2435012.784884097</v>
      </c>
      <c r="AC109" s="11">
        <f t="shared" si="22"/>
        <v>3357218.228170197</v>
      </c>
    </row>
    <row r="110" spans="1:29" ht="15" customHeight="1">
      <c r="A110" s="17" t="s">
        <v>27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>
        <f t="shared" si="22"/>
        <v>103814.52853906134</v>
      </c>
      <c r="Y110" s="11">
        <f t="shared" si="22"/>
        <v>50235.386</v>
      </c>
      <c r="Z110" s="11">
        <f t="shared" si="22"/>
        <v>78463.25527082244</v>
      </c>
      <c r="AA110" s="11">
        <f t="shared" si="22"/>
        <v>35179.97989717331</v>
      </c>
      <c r="AB110" s="11">
        <f t="shared" si="22"/>
        <v>44508.9116834855</v>
      </c>
      <c r="AC110" s="11">
        <f t="shared" si="22"/>
        <v>65712.20730011519</v>
      </c>
    </row>
    <row r="111" spans="1:29" ht="15" customHeight="1">
      <c r="A111" s="17" t="s">
        <v>28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>
        <f t="shared" si="22"/>
        <v>3526562.896573326</v>
      </c>
      <c r="Y111" s="11">
        <f t="shared" si="22"/>
        <v>2882746.933</v>
      </c>
      <c r="Z111" s="11">
        <f t="shared" si="22"/>
        <v>1741980.3155922259</v>
      </c>
      <c r="AA111" s="11">
        <f t="shared" si="22"/>
        <v>2492596.4401616566</v>
      </c>
      <c r="AB111" s="11">
        <f t="shared" si="22"/>
        <v>2390503.8732006117</v>
      </c>
      <c r="AC111" s="11">
        <f t="shared" si="22"/>
        <v>3291506.020870082</v>
      </c>
    </row>
    <row r="112" spans="1:29" ht="15" customHeight="1">
      <c r="A112" s="15" t="s">
        <v>19</v>
      </c>
      <c r="B112" s="11">
        <f aca="true" t="shared" si="24" ref="B112:W112">B28/B$85*100</f>
        <v>9526438.600289844</v>
      </c>
      <c r="C112" s="11">
        <f t="shared" si="24"/>
        <v>11409011.355015228</v>
      </c>
      <c r="D112" s="11">
        <f t="shared" si="24"/>
        <v>12449779.845974104</v>
      </c>
      <c r="E112" s="11">
        <f t="shared" si="24"/>
        <v>13990266.007031478</v>
      </c>
      <c r="F112" s="11">
        <f t="shared" si="24"/>
        <v>441346.69355171744</v>
      </c>
      <c r="G112" s="11">
        <f t="shared" si="24"/>
        <v>2904178.6440222533</v>
      </c>
      <c r="H112" s="11">
        <f t="shared" si="24"/>
        <v>2694226.068939622</v>
      </c>
      <c r="I112" s="11">
        <f t="shared" si="24"/>
        <v>1814607.2464715126</v>
      </c>
      <c r="J112" s="11">
        <f t="shared" si="24"/>
        <v>1930045.3463793765</v>
      </c>
      <c r="K112" s="11">
        <f t="shared" si="24"/>
        <v>3001912.845616933</v>
      </c>
      <c r="L112" s="11">
        <f t="shared" si="24"/>
        <v>3090752.114703262</v>
      </c>
      <c r="M112" s="11">
        <f t="shared" si="24"/>
        <v>3384594.574673094</v>
      </c>
      <c r="N112" s="11">
        <f t="shared" si="24"/>
        <v>4091796.5136131155</v>
      </c>
      <c r="O112" s="11">
        <f t="shared" si="24"/>
        <v>4169026.8040790963</v>
      </c>
      <c r="P112" s="11">
        <f t="shared" si="24"/>
        <v>3793918.8853284256</v>
      </c>
      <c r="Q112" s="11">
        <f t="shared" si="24"/>
        <v>2981529.8439363255</v>
      </c>
      <c r="R112" s="11">
        <f t="shared" si="24"/>
        <v>3588225.976912197</v>
      </c>
      <c r="S112" s="11">
        <f t="shared" si="24"/>
        <v>11468845.757779716</v>
      </c>
      <c r="T112" s="11">
        <f t="shared" si="24"/>
        <v>7843182.6724482</v>
      </c>
      <c r="U112" s="11">
        <f t="shared" si="24"/>
        <v>9409416.146129033</v>
      </c>
      <c r="V112" s="11">
        <f t="shared" si="24"/>
        <v>10020493.828968143</v>
      </c>
      <c r="W112" s="11">
        <f t="shared" si="24"/>
        <v>10616755.942215206</v>
      </c>
      <c r="X112" s="11">
        <f t="shared" si="22"/>
        <v>16279482.419608988</v>
      </c>
      <c r="Y112" s="11">
        <f t="shared" si="22"/>
        <v>11151689.612</v>
      </c>
      <c r="Z112" s="11">
        <f t="shared" si="22"/>
        <v>11938552.384992018</v>
      </c>
      <c r="AA112" s="11">
        <f t="shared" si="22"/>
        <v>14769395.20610316</v>
      </c>
      <c r="AB112" s="11">
        <f t="shared" si="22"/>
        <v>20595149.561607204</v>
      </c>
      <c r="AC112" s="11">
        <f t="shared" si="22"/>
        <v>20609864.61788194</v>
      </c>
    </row>
    <row r="113" spans="1:29" ht="15" customHeight="1">
      <c r="A113" s="16" t="s">
        <v>29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>
        <f t="shared" si="22"/>
        <v>12523991.46825467</v>
      </c>
      <c r="Y113" s="11">
        <f t="shared" si="22"/>
        <v>7386899.8149999995</v>
      </c>
      <c r="Z113" s="11">
        <f t="shared" si="22"/>
        <v>8496383.319280377</v>
      </c>
      <c r="AA113" s="11">
        <f t="shared" si="22"/>
        <v>10969007.488073839</v>
      </c>
      <c r="AB113" s="11">
        <f t="shared" si="22"/>
        <v>16559862.072837021</v>
      </c>
      <c r="AC113" s="11">
        <f t="shared" si="22"/>
        <v>16106156.420570472</v>
      </c>
    </row>
    <row r="114" spans="1:29" ht="15" customHeight="1">
      <c r="A114" s="16" t="s">
        <v>30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>
        <f t="shared" si="22"/>
        <v>3755490.951354317</v>
      </c>
      <c r="Y114" s="11">
        <f t="shared" si="22"/>
        <v>3764789.797</v>
      </c>
      <c r="Z114" s="11">
        <f t="shared" si="22"/>
        <v>3442169.0657116408</v>
      </c>
      <c r="AA114" s="11">
        <f t="shared" si="22"/>
        <v>3800387.7180293202</v>
      </c>
      <c r="AB114" s="11">
        <f t="shared" si="22"/>
        <v>4035287.488770185</v>
      </c>
      <c r="AC114" s="11">
        <f t="shared" si="22"/>
        <v>4503708.197311466</v>
      </c>
    </row>
    <row r="115" spans="1:29" ht="15" customHeight="1">
      <c r="A115" s="15" t="s">
        <v>16</v>
      </c>
      <c r="B115" s="11"/>
      <c r="C115" s="11"/>
      <c r="D115" s="11"/>
      <c r="E115" s="11"/>
      <c r="F115" s="11"/>
      <c r="G115" s="11">
        <f aca="true" t="shared" si="25" ref="G115:H117">G31/G$85*100</f>
        <v>350.59801340281933</v>
      </c>
      <c r="H115" s="11">
        <f t="shared" si="25"/>
        <v>13741.83414515147</v>
      </c>
      <c r="I115" s="11"/>
      <c r="J115" s="11">
        <f>J31/J$85*100</f>
        <v>855557.0654629257</v>
      </c>
      <c r="K115" s="11"/>
      <c r="L115" s="11">
        <f aca="true" t="shared" si="26" ref="L115:W117">L31/L$85*100</f>
        <v>378806.3482452561</v>
      </c>
      <c r="M115" s="11">
        <f t="shared" si="26"/>
        <v>363844.08822557324</v>
      </c>
      <c r="N115" s="11">
        <f t="shared" si="26"/>
        <v>209417.91313210852</v>
      </c>
      <c r="O115" s="11">
        <f t="shared" si="26"/>
        <v>449712.60964911425</v>
      </c>
      <c r="P115" s="11">
        <f t="shared" si="26"/>
        <v>43774.94265703533</v>
      </c>
      <c r="Q115" s="11">
        <f t="shared" si="26"/>
        <v>850205.4738343637</v>
      </c>
      <c r="R115" s="11">
        <f t="shared" si="26"/>
        <v>1145916.0213869803</v>
      </c>
      <c r="S115" s="11">
        <f t="shared" si="26"/>
        <v>4941411.135898081</v>
      </c>
      <c r="T115" s="11">
        <f t="shared" si="26"/>
        <v>976778.8104635192</v>
      </c>
      <c r="U115" s="11">
        <f t="shared" si="26"/>
        <v>880395.3280673992</v>
      </c>
      <c r="V115" s="11">
        <f t="shared" si="26"/>
        <v>933406.9783442686</v>
      </c>
      <c r="W115" s="11">
        <f t="shared" si="26"/>
        <v>1240485.4317051326</v>
      </c>
      <c r="X115" s="11">
        <f t="shared" si="22"/>
        <v>944555.495228468</v>
      </c>
      <c r="Y115" s="11">
        <f t="shared" si="22"/>
        <v>1013949.4070000001</v>
      </c>
      <c r="Z115" s="11">
        <f t="shared" si="22"/>
        <v>452474.0896563814</v>
      </c>
      <c r="AA115" s="11">
        <f t="shared" si="22"/>
        <v>642985.9260126094</v>
      </c>
      <c r="AB115" s="11">
        <f t="shared" si="22"/>
        <v>1022944.1024346703</v>
      </c>
      <c r="AC115" s="11">
        <f t="shared" si="22"/>
        <v>811124.6985970438</v>
      </c>
    </row>
    <row r="116" spans="1:29" ht="15" customHeight="1">
      <c r="A116" s="15" t="s">
        <v>15</v>
      </c>
      <c r="B116" s="11">
        <f>B32/B$85*100</f>
        <v>2107101.8142049843</v>
      </c>
      <c r="C116" s="11">
        <f>C32/C$85*100</f>
        <v>3022774.3329053926</v>
      </c>
      <c r="D116" s="11">
        <f>D32/D$85*100</f>
        <v>208653.21990630968</v>
      </c>
      <c r="E116" s="11">
        <f>E32/E$85*100</f>
        <v>1527638.310369728</v>
      </c>
      <c r="F116" s="11">
        <f>F32/F$85*100</f>
        <v>684699.583533418</v>
      </c>
      <c r="G116" s="11">
        <f t="shared" si="25"/>
        <v>129458.31644899101</v>
      </c>
      <c r="H116" s="11">
        <f t="shared" si="25"/>
        <v>921529.4642150823</v>
      </c>
      <c r="I116" s="11">
        <f>I32/I$85*100</f>
        <v>151030.21966567988</v>
      </c>
      <c r="J116" s="11">
        <f>J32/J$85*100</f>
        <v>3574.039859701898</v>
      </c>
      <c r="K116" s="11">
        <f>K32/K$85*100</f>
        <v>666.9547185413243</v>
      </c>
      <c r="L116" s="11">
        <f t="shared" si="26"/>
        <v>212811.8044700866</v>
      </c>
      <c r="M116" s="11">
        <f t="shared" si="26"/>
        <v>9226.06207462333</v>
      </c>
      <c r="N116" s="11">
        <f t="shared" si="26"/>
        <v>29452.420634752092</v>
      </c>
      <c r="O116" s="11">
        <f t="shared" si="26"/>
        <v>88412.05415799026</v>
      </c>
      <c r="P116" s="11">
        <f t="shared" si="26"/>
        <v>142112.1871139389</v>
      </c>
      <c r="Q116" s="11">
        <f t="shared" si="26"/>
        <v>200067.1873884147</v>
      </c>
      <c r="R116" s="11">
        <f t="shared" si="26"/>
        <v>511287.8360256379</v>
      </c>
      <c r="S116" s="11">
        <f t="shared" si="26"/>
        <v>722482.9114599122</v>
      </c>
      <c r="T116" s="11">
        <f t="shared" si="26"/>
        <v>1425721.368221229</v>
      </c>
      <c r="U116" s="11">
        <f t="shared" si="26"/>
        <v>1904318.3922472082</v>
      </c>
      <c r="V116" s="11">
        <f t="shared" si="26"/>
        <v>2637643.79197359</v>
      </c>
      <c r="W116" s="11">
        <f t="shared" si="26"/>
        <v>2968387.1073684404</v>
      </c>
      <c r="X116" s="11">
        <f t="shared" si="22"/>
        <v>1005629.4025409071</v>
      </c>
      <c r="Y116" s="11">
        <f t="shared" si="22"/>
        <v>1304926.021</v>
      </c>
      <c r="Z116" s="11">
        <f t="shared" si="22"/>
        <v>2472411.362394931</v>
      </c>
      <c r="AA116" s="11">
        <f t="shared" si="22"/>
        <v>1189016.7144507498</v>
      </c>
      <c r="AB116" s="11">
        <f t="shared" si="22"/>
        <v>1992151.397135817</v>
      </c>
      <c r="AC116" s="11">
        <f t="shared" si="22"/>
        <v>768465.7069961883</v>
      </c>
    </row>
    <row r="117" spans="1:31" ht="15" customHeight="1">
      <c r="A117" s="15" t="s">
        <v>12</v>
      </c>
      <c r="B117" s="11"/>
      <c r="C117" s="11"/>
      <c r="D117" s="11"/>
      <c r="E117" s="11">
        <f>E33/E$85*100</f>
        <v>81394.20149618034</v>
      </c>
      <c r="F117" s="11">
        <f>F33/F$85*100</f>
        <v>13372582.193334037</v>
      </c>
      <c r="G117" s="11">
        <f t="shared" si="25"/>
        <v>18049925.173520695</v>
      </c>
      <c r="H117" s="11">
        <f t="shared" si="25"/>
        <v>11680868.989562472</v>
      </c>
      <c r="I117" s="11">
        <f>I33/I$85*100</f>
        <v>16109697.70248823</v>
      </c>
      <c r="J117" s="11">
        <f>J33/J$85*100</f>
        <v>12184380.547776408</v>
      </c>
      <c r="K117" s="11">
        <f>K33/K$85*100</f>
        <v>8167434.769083704</v>
      </c>
      <c r="L117" s="11">
        <f t="shared" si="26"/>
        <v>10258531.584860733</v>
      </c>
      <c r="M117" s="11">
        <f t="shared" si="26"/>
        <v>9610649.673173107</v>
      </c>
      <c r="N117" s="11">
        <f t="shared" si="26"/>
        <v>8577473.515398556</v>
      </c>
      <c r="O117" s="11">
        <f t="shared" si="26"/>
        <v>7298846.45176385</v>
      </c>
      <c r="P117" s="11">
        <f t="shared" si="26"/>
        <v>7530744.60367491</v>
      </c>
      <c r="Q117" s="11">
        <f t="shared" si="26"/>
        <v>6658507.691563743</v>
      </c>
      <c r="R117" s="11">
        <f t="shared" si="26"/>
        <v>6732068.878971382</v>
      </c>
      <c r="S117" s="11">
        <f t="shared" si="26"/>
        <v>7423652.256500543</v>
      </c>
      <c r="T117" s="11">
        <f t="shared" si="26"/>
        <v>7792214.02414874</v>
      </c>
      <c r="U117" s="11">
        <f t="shared" si="26"/>
        <v>8287605.794856643</v>
      </c>
      <c r="V117" s="11">
        <f t="shared" si="26"/>
        <v>628221.1273880751</v>
      </c>
      <c r="W117" s="11"/>
      <c r="X117" s="11"/>
      <c r="Y117" s="11">
        <f>Y33/Y$85*100</f>
        <v>590554.632</v>
      </c>
      <c r="Z117" s="11"/>
      <c r="AA117" s="11"/>
      <c r="AB117" s="11"/>
      <c r="AC117" s="11"/>
      <c r="AE117" s="1" t="s">
        <v>5</v>
      </c>
    </row>
    <row r="118" spans="1:29" ht="15" customHeight="1">
      <c r="A118" s="15" t="s">
        <v>22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5" customHeight="1">
      <c r="A119" s="15" t="s">
        <v>23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>
        <f aca="true" t="shared" si="27" ref="T119:AB119">T35/T$85*100</f>
        <v>2835162.5699886526</v>
      </c>
      <c r="U119" s="11">
        <f t="shared" si="27"/>
        <v>2544456.9192568897</v>
      </c>
      <c r="V119" s="11">
        <f t="shared" si="27"/>
        <v>718909.1372967883</v>
      </c>
      <c r="W119" s="11">
        <f t="shared" si="27"/>
        <v>1217944.4827475562</v>
      </c>
      <c r="X119" s="11">
        <f t="shared" si="27"/>
        <v>1416919.8937015696</v>
      </c>
      <c r="Y119" s="11">
        <f t="shared" si="27"/>
        <v>897519.0209999998</v>
      </c>
      <c r="Z119" s="11">
        <f t="shared" si="27"/>
        <v>596331.7810838656</v>
      </c>
      <c r="AA119" s="11">
        <f t="shared" si="27"/>
        <v>42069.03594715012</v>
      </c>
      <c r="AB119" s="11">
        <f t="shared" si="27"/>
        <v>59876.55427805406</v>
      </c>
      <c r="AC119" s="11"/>
    </row>
    <row r="120" spans="2:209" s="19" customFormat="1" ht="15" customHeight="1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</row>
    <row r="121" spans="1:209" ht="15" customHeight="1">
      <c r="A121" s="37" t="s">
        <v>42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2"/>
      <c r="M121" s="22"/>
      <c r="N121" s="22"/>
      <c r="O121" s="22"/>
      <c r="P121" s="22"/>
      <c r="Q121" s="22"/>
      <c r="R121" s="22"/>
      <c r="S121" s="22"/>
      <c r="T121" s="22"/>
      <c r="U121" s="2"/>
      <c r="V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</row>
    <row r="122" spans="1:22" ht="15" customHeight="1">
      <c r="A122" s="21" t="s">
        <v>43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2"/>
      <c r="M122" s="22"/>
      <c r="N122" s="22"/>
      <c r="O122" s="22"/>
      <c r="P122" s="22"/>
      <c r="Q122" s="22"/>
      <c r="R122" s="22"/>
      <c r="S122" s="22"/>
      <c r="T122" s="22"/>
      <c r="U122" s="2"/>
      <c r="V122" s="2"/>
    </row>
    <row r="123" spans="1:23" s="2" customFormat="1" ht="15" customHeight="1">
      <c r="A123" s="24" t="s">
        <v>31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2"/>
      <c r="Q123" s="22"/>
      <c r="R123" s="22"/>
      <c r="S123" s="22"/>
      <c r="T123" s="22"/>
      <c r="U123" s="22"/>
      <c r="V123" s="1"/>
      <c r="W123" s="1"/>
    </row>
    <row r="124" ht="15" customHeight="1">
      <c r="A124" s="24" t="s">
        <v>40</v>
      </c>
    </row>
    <row r="125" ht="15" customHeight="1"/>
    <row r="126" ht="15" customHeight="1"/>
    <row r="127" ht="15" customHeight="1"/>
    <row r="128" spans="1:29" ht="15" customHeight="1">
      <c r="A128" s="42" t="s">
        <v>36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</row>
    <row r="129" spans="1:29" ht="15" customHeight="1">
      <c r="A129" s="43" t="s">
        <v>4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</row>
    <row r="130" spans="1:13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29" ht="15" customHeight="1">
      <c r="A131" s="25" t="s">
        <v>1</v>
      </c>
      <c r="B131" s="5"/>
      <c r="C131" s="5">
        <v>1981</v>
      </c>
      <c r="D131" s="5">
        <v>1982</v>
      </c>
      <c r="E131" s="5">
        <v>1983</v>
      </c>
      <c r="F131" s="5">
        <v>1984</v>
      </c>
      <c r="G131" s="5">
        <v>1985</v>
      </c>
      <c r="H131" s="5">
        <v>1986</v>
      </c>
      <c r="I131" s="5">
        <v>1987</v>
      </c>
      <c r="J131" s="5">
        <v>1988</v>
      </c>
      <c r="K131" s="5">
        <v>1989</v>
      </c>
      <c r="L131" s="5">
        <v>1990</v>
      </c>
      <c r="M131" s="5">
        <v>1991</v>
      </c>
      <c r="N131" s="5">
        <v>1992</v>
      </c>
      <c r="O131" s="5">
        <v>1993</v>
      </c>
      <c r="P131" s="5">
        <v>1994</v>
      </c>
      <c r="Q131" s="5">
        <v>1995</v>
      </c>
      <c r="R131" s="5">
        <v>1996</v>
      </c>
      <c r="S131" s="5">
        <v>1997</v>
      </c>
      <c r="T131" s="6">
        <v>1998</v>
      </c>
      <c r="U131" s="6">
        <v>1999</v>
      </c>
      <c r="V131" s="6">
        <v>2000</v>
      </c>
      <c r="W131" s="6">
        <v>2001</v>
      </c>
      <c r="X131" s="6">
        <v>2002</v>
      </c>
      <c r="Y131" s="6">
        <v>2003</v>
      </c>
      <c r="Z131" s="6">
        <v>2004</v>
      </c>
      <c r="AA131" s="6">
        <v>2005</v>
      </c>
      <c r="AB131" s="6">
        <v>2006</v>
      </c>
      <c r="AC131" s="6">
        <v>2007</v>
      </c>
    </row>
    <row r="132" spans="1:22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9" s="27" customFormat="1" ht="15" customHeight="1">
      <c r="A133" s="7" t="s">
        <v>20</v>
      </c>
      <c r="B133" s="38"/>
      <c r="C133" s="26">
        <f>((C91/B91)-1)*100</f>
        <v>19.40934384618014</v>
      </c>
      <c r="D133" s="26">
        <f aca="true" t="shared" si="28" ref="D133:AC137">((D91/C91)-1)*100</f>
        <v>-9.52288158862602</v>
      </c>
      <c r="E133" s="26">
        <f t="shared" si="28"/>
        <v>7.45396205232749</v>
      </c>
      <c r="F133" s="26">
        <f t="shared" si="28"/>
        <v>4.248575381649977</v>
      </c>
      <c r="G133" s="26">
        <f t="shared" si="28"/>
        <v>25.749615157545858</v>
      </c>
      <c r="H133" s="26">
        <f t="shared" si="28"/>
        <v>-19.829231633629096</v>
      </c>
      <c r="I133" s="26">
        <f t="shared" si="28"/>
        <v>-3.6367454743251204</v>
      </c>
      <c r="J133" s="26">
        <f t="shared" si="28"/>
        <v>-5.2289047650878935</v>
      </c>
      <c r="K133" s="26">
        <f t="shared" si="28"/>
        <v>-10.268411760423124</v>
      </c>
      <c r="L133" s="26">
        <f t="shared" si="28"/>
        <v>12.525006843104713</v>
      </c>
      <c r="M133" s="26">
        <f t="shared" si="28"/>
        <v>4.0924650357941905</v>
      </c>
      <c r="N133" s="26">
        <f t="shared" si="28"/>
        <v>10.696728505129816</v>
      </c>
      <c r="O133" s="26">
        <f t="shared" si="28"/>
        <v>22.441341414820236</v>
      </c>
      <c r="P133" s="26">
        <f t="shared" si="28"/>
        <v>0.6082394645882117</v>
      </c>
      <c r="Q133" s="26">
        <f t="shared" si="28"/>
        <v>-16.739068960247018</v>
      </c>
      <c r="R133" s="26">
        <f t="shared" si="28"/>
        <v>-7.584693714488322</v>
      </c>
      <c r="S133" s="26">
        <f t="shared" si="28"/>
        <v>30.103190734433948</v>
      </c>
      <c r="T133" s="26">
        <f t="shared" si="28"/>
        <v>-2.187487499225027</v>
      </c>
      <c r="U133" s="26">
        <f t="shared" si="28"/>
        <v>8.781938352808872</v>
      </c>
      <c r="V133" s="26">
        <f t="shared" si="28"/>
        <v>-20.436135731783367</v>
      </c>
      <c r="W133" s="26">
        <f t="shared" si="28"/>
        <v>7.3804930788812895</v>
      </c>
      <c r="X133" s="26">
        <f t="shared" si="28"/>
        <v>2.083787420046579</v>
      </c>
      <c r="Y133" s="26">
        <f t="shared" si="28"/>
        <v>-1.2312471617204168</v>
      </c>
      <c r="Z133" s="26">
        <f t="shared" si="28"/>
        <v>-2.383101091411821</v>
      </c>
      <c r="AA133" s="26">
        <f t="shared" si="28"/>
        <v>8.861792438951976</v>
      </c>
      <c r="AB133" s="26">
        <f t="shared" si="28"/>
        <v>8.290127545361647</v>
      </c>
      <c r="AC133" s="26">
        <f t="shared" si="28"/>
        <v>-0.4031417441225593</v>
      </c>
    </row>
    <row r="134" spans="1:29" ht="15" customHeight="1">
      <c r="A134" s="15" t="s">
        <v>6</v>
      </c>
      <c r="B134" s="36"/>
      <c r="C134" s="28">
        <f>((C92/B92)-1)*100</f>
        <v>-4.968070441171468</v>
      </c>
      <c r="D134" s="28">
        <f t="shared" si="28"/>
        <v>0.08145675617572401</v>
      </c>
      <c r="E134" s="28">
        <f t="shared" si="28"/>
        <v>-34.21406543312732</v>
      </c>
      <c r="F134" s="28">
        <f t="shared" si="28"/>
        <v>-24.237966163032432</v>
      </c>
      <c r="G134" s="28">
        <f t="shared" si="28"/>
        <v>-0.5178412962236978</v>
      </c>
      <c r="H134" s="28">
        <f t="shared" si="28"/>
        <v>3.2261694361383153</v>
      </c>
      <c r="I134" s="28">
        <f t="shared" si="28"/>
        <v>-8.269573955616105</v>
      </c>
      <c r="J134" s="28">
        <f t="shared" si="28"/>
        <v>16.647779813719076</v>
      </c>
      <c r="K134" s="28">
        <f t="shared" si="28"/>
        <v>14.222057907355756</v>
      </c>
      <c r="L134" s="28">
        <f t="shared" si="28"/>
        <v>12.357459832028095</v>
      </c>
      <c r="M134" s="28">
        <f t="shared" si="28"/>
        <v>12.55249100837803</v>
      </c>
      <c r="N134" s="28">
        <f t="shared" si="28"/>
        <v>18.27762148756451</v>
      </c>
      <c r="O134" s="28">
        <f t="shared" si="28"/>
        <v>13.619432196862968</v>
      </c>
      <c r="P134" s="28">
        <f t="shared" si="28"/>
        <v>-0.705561644755115</v>
      </c>
      <c r="Q134" s="28">
        <f t="shared" si="28"/>
        <v>-13.6279407116909</v>
      </c>
      <c r="R134" s="28">
        <f t="shared" si="28"/>
        <v>2.8431708218206397</v>
      </c>
      <c r="S134" s="28">
        <f t="shared" si="28"/>
        <v>22.458973440388252</v>
      </c>
      <c r="T134" s="28">
        <f t="shared" si="28"/>
        <v>8.895218352775757</v>
      </c>
      <c r="U134" s="28">
        <f t="shared" si="28"/>
        <v>11.833097846370721</v>
      </c>
      <c r="V134" s="28">
        <f t="shared" si="28"/>
        <v>9.155825475114376</v>
      </c>
      <c r="W134" s="28">
        <f t="shared" si="28"/>
        <v>4.823646008715077</v>
      </c>
      <c r="X134" s="28">
        <f t="shared" si="28"/>
        <v>2.9873961562493667</v>
      </c>
      <c r="Y134" s="28">
        <f t="shared" si="28"/>
        <v>-3.1919529736484042</v>
      </c>
      <c r="Z134" s="28">
        <f t="shared" si="28"/>
        <v>-1.6342250895646226</v>
      </c>
      <c r="AA134" s="28">
        <f t="shared" si="28"/>
        <v>7.607127605902875</v>
      </c>
      <c r="AB134" s="28">
        <f t="shared" si="28"/>
        <v>5.333145235334458</v>
      </c>
      <c r="AC134" s="28">
        <f t="shared" si="28"/>
        <v>4.732532754310759</v>
      </c>
    </row>
    <row r="135" spans="1:29" ht="15" customHeight="1">
      <c r="A135" s="15" t="s">
        <v>7</v>
      </c>
      <c r="B135" s="36"/>
      <c r="C135" s="28">
        <f>((C93/B93)-1)*100</f>
        <v>38.142802595407744</v>
      </c>
      <c r="D135" s="28">
        <f t="shared" si="28"/>
        <v>18.59527945357984</v>
      </c>
      <c r="E135" s="28">
        <f t="shared" si="28"/>
        <v>-44.23370037952689</v>
      </c>
      <c r="F135" s="28">
        <f t="shared" si="28"/>
        <v>79.86772002438455</v>
      </c>
      <c r="G135" s="28">
        <f t="shared" si="28"/>
        <v>-47.99146217148029</v>
      </c>
      <c r="H135" s="28">
        <f t="shared" si="28"/>
        <v>47.6309596936352</v>
      </c>
      <c r="I135" s="28">
        <f t="shared" si="28"/>
        <v>-22.337680213478382</v>
      </c>
      <c r="J135" s="28">
        <f t="shared" si="28"/>
        <v>0.5723936017665299</v>
      </c>
      <c r="K135" s="28">
        <f t="shared" si="28"/>
        <v>27.97382209086794</v>
      </c>
      <c r="L135" s="28">
        <f t="shared" si="28"/>
        <v>76.29598681877108</v>
      </c>
      <c r="M135" s="28">
        <f t="shared" si="28"/>
        <v>33.169649174273054</v>
      </c>
      <c r="N135" s="28">
        <f t="shared" si="28"/>
        <v>57.35344616434603</v>
      </c>
      <c r="O135" s="28">
        <f t="shared" si="28"/>
        <v>65.47319960318192</v>
      </c>
      <c r="P135" s="28">
        <f t="shared" si="28"/>
        <v>11.88226056235897</v>
      </c>
      <c r="Q135" s="28">
        <f t="shared" si="28"/>
        <v>-34.98621727889438</v>
      </c>
      <c r="R135" s="28">
        <f t="shared" si="28"/>
        <v>-8.551369373793104</v>
      </c>
      <c r="S135" s="28">
        <f t="shared" si="28"/>
        <v>-0.8539309004391926</v>
      </c>
      <c r="T135" s="28">
        <f t="shared" si="28"/>
        <v>7.002794638849563</v>
      </c>
      <c r="U135" s="28">
        <f t="shared" si="28"/>
        <v>23.481062161202672</v>
      </c>
      <c r="V135" s="28">
        <f t="shared" si="28"/>
        <v>-11.30859069011947</v>
      </c>
      <c r="W135" s="28">
        <f t="shared" si="28"/>
        <v>10.892718859140382</v>
      </c>
      <c r="X135" s="28">
        <f t="shared" si="28"/>
        <v>32.89018139654469</v>
      </c>
      <c r="Y135" s="28">
        <f t="shared" si="28"/>
        <v>-25.30265622854658</v>
      </c>
      <c r="Z135" s="28">
        <f t="shared" si="28"/>
        <v>2.578890350911567</v>
      </c>
      <c r="AA135" s="28">
        <f t="shared" si="28"/>
        <v>40.55763352195187</v>
      </c>
      <c r="AB135" s="28">
        <f t="shared" si="28"/>
        <v>-75.2745439332016</v>
      </c>
      <c r="AC135" s="28">
        <f t="shared" si="28"/>
        <v>5.293031709110707</v>
      </c>
    </row>
    <row r="136" spans="1:29" ht="15" customHeight="1">
      <c r="A136" s="15" t="s">
        <v>8</v>
      </c>
      <c r="B136" s="36"/>
      <c r="C136" s="28">
        <f>((C94/B94)-1)*100</f>
        <v>-33.38935018727871</v>
      </c>
      <c r="D136" s="28">
        <f t="shared" si="28"/>
        <v>224.98838379108204</v>
      </c>
      <c r="E136" s="28">
        <f t="shared" si="28"/>
        <v>230.32414871706345</v>
      </c>
      <c r="F136" s="28">
        <f t="shared" si="28"/>
        <v>67.87576945016387</v>
      </c>
      <c r="G136" s="28">
        <f t="shared" si="28"/>
        <v>-35.555157224785006</v>
      </c>
      <c r="H136" s="28">
        <f t="shared" si="28"/>
        <v>205.12171072098462</v>
      </c>
      <c r="I136" s="28">
        <f t="shared" si="28"/>
        <v>19.178164024481227</v>
      </c>
      <c r="J136" s="28">
        <f t="shared" si="28"/>
        <v>-36.5170078625028</v>
      </c>
      <c r="K136" s="28">
        <f t="shared" si="28"/>
        <v>-75.47449904586402</v>
      </c>
      <c r="L136" s="28">
        <f t="shared" si="28"/>
        <v>105.20866061533694</v>
      </c>
      <c r="M136" s="28">
        <f t="shared" si="28"/>
        <v>-36.884698729371536</v>
      </c>
      <c r="N136" s="28">
        <f t="shared" si="28"/>
        <v>-55.11727976289884</v>
      </c>
      <c r="O136" s="28">
        <f t="shared" si="28"/>
        <v>442.5694233841848</v>
      </c>
      <c r="P136" s="28">
        <f t="shared" si="28"/>
        <v>-80.8556104417262</v>
      </c>
      <c r="Q136" s="28">
        <f t="shared" si="28"/>
        <v>81.01722136808729</v>
      </c>
      <c r="R136" s="28">
        <f t="shared" si="28"/>
        <v>16.49376987181501</v>
      </c>
      <c r="S136" s="39" t="s">
        <v>45</v>
      </c>
      <c r="T136" s="28">
        <f t="shared" si="28"/>
        <v>-87.27316587574437</v>
      </c>
      <c r="U136" s="28">
        <f t="shared" si="28"/>
        <v>11.773480231153787</v>
      </c>
      <c r="V136" s="28">
        <f t="shared" si="28"/>
        <v>16.81038294160777</v>
      </c>
      <c r="W136" s="28">
        <f t="shared" si="28"/>
        <v>-11.633686971785496</v>
      </c>
      <c r="X136" s="28">
        <f t="shared" si="28"/>
        <v>-54.66765527685234</v>
      </c>
      <c r="Y136" s="28">
        <f t="shared" si="28"/>
        <v>-50.38760539136873</v>
      </c>
      <c r="Z136" s="28">
        <f t="shared" si="28"/>
        <v>36.18223703990575</v>
      </c>
      <c r="AA136" s="28">
        <f t="shared" si="28"/>
        <v>103.42072457912765</v>
      </c>
      <c r="AB136" s="28">
        <f t="shared" si="28"/>
        <v>-41.64346347074957</v>
      </c>
      <c r="AC136" s="28">
        <f t="shared" si="28"/>
        <v>-28.57217384628753</v>
      </c>
    </row>
    <row r="137" spans="1:29" ht="15" customHeight="1">
      <c r="A137" s="15" t="s">
        <v>9</v>
      </c>
      <c r="B137" s="36"/>
      <c r="C137" s="28">
        <f>((C95/B95)-1)*100</f>
        <v>-6.716990239815668</v>
      </c>
      <c r="D137" s="28">
        <f t="shared" si="28"/>
        <v>-59.95584443338979</v>
      </c>
      <c r="E137" s="28">
        <f t="shared" si="28"/>
        <v>14.441509939187247</v>
      </c>
      <c r="F137" s="28">
        <f t="shared" si="28"/>
        <v>170.3961957072609</v>
      </c>
      <c r="G137" s="28">
        <f t="shared" si="28"/>
        <v>19.37606707020867</v>
      </c>
      <c r="H137" s="28">
        <f t="shared" si="28"/>
        <v>22.055640576729594</v>
      </c>
      <c r="I137" s="28">
        <f t="shared" si="28"/>
        <v>-96.41516261000757</v>
      </c>
      <c r="J137" s="28">
        <f t="shared" si="28"/>
        <v>61.08850008570401</v>
      </c>
      <c r="K137" s="28">
        <f t="shared" si="28"/>
        <v>10.643369440341033</v>
      </c>
      <c r="L137" s="28">
        <f t="shared" si="28"/>
        <v>281.16135437352807</v>
      </c>
      <c r="M137" s="28">
        <f t="shared" si="28"/>
        <v>-28.916401632192844</v>
      </c>
      <c r="N137" s="28">
        <f t="shared" si="28"/>
        <v>-7.9043469260625105</v>
      </c>
      <c r="O137" s="28">
        <f t="shared" si="28"/>
        <v>-23.41455496340942</v>
      </c>
      <c r="P137" s="39" t="s">
        <v>45</v>
      </c>
      <c r="Q137" s="28">
        <f t="shared" si="28"/>
        <v>-81.30120096042094</v>
      </c>
      <c r="R137" s="28">
        <f t="shared" si="28"/>
        <v>-62.47317584945667</v>
      </c>
      <c r="S137" s="28">
        <f t="shared" si="28"/>
        <v>61.57969046228089</v>
      </c>
      <c r="T137" s="28">
        <f t="shared" si="28"/>
        <v>-63.834868386603674</v>
      </c>
      <c r="U137" s="28">
        <f t="shared" si="28"/>
        <v>5.902770072546715</v>
      </c>
      <c r="V137" s="28">
        <f t="shared" si="28"/>
        <v>103.91147292161716</v>
      </c>
      <c r="W137" s="28">
        <f t="shared" si="28"/>
        <v>15.40983090492447</v>
      </c>
      <c r="X137" s="28">
        <f t="shared" si="28"/>
        <v>8.822057753409407</v>
      </c>
      <c r="Y137" s="28">
        <f t="shared" si="28"/>
        <v>7.739402085102709</v>
      </c>
      <c r="Z137" s="28">
        <f t="shared" si="28"/>
        <v>17.03024756529359</v>
      </c>
      <c r="AA137" s="28">
        <f t="shared" si="28"/>
        <v>-0.8730661730634193</v>
      </c>
      <c r="AB137" s="28">
        <f t="shared" si="28"/>
        <v>403.13130593243443</v>
      </c>
      <c r="AC137" s="28">
        <f t="shared" si="28"/>
        <v>-13.37489381798741</v>
      </c>
    </row>
    <row r="138" spans="1:29" ht="15" customHeight="1">
      <c r="A138" s="15" t="s">
        <v>10</v>
      </c>
      <c r="B138" s="36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</row>
    <row r="139" spans="1:29" ht="15" customHeight="1">
      <c r="A139" s="15" t="s">
        <v>17</v>
      </c>
      <c r="B139" s="36"/>
      <c r="C139" s="28">
        <f aca="true" t="shared" si="29" ref="C139:AC139">((C97/B97)-1)*100</f>
        <v>9.808899239170543</v>
      </c>
      <c r="D139" s="28">
        <f t="shared" si="29"/>
        <v>14.801020218925288</v>
      </c>
      <c r="E139" s="28">
        <f t="shared" si="29"/>
        <v>-6.645026421035682</v>
      </c>
      <c r="F139" s="28">
        <f t="shared" si="29"/>
        <v>2.565003331378124</v>
      </c>
      <c r="G139" s="28">
        <f t="shared" si="29"/>
        <v>-8.727000977403787</v>
      </c>
      <c r="H139" s="28">
        <f t="shared" si="29"/>
        <v>-8.994409833586847</v>
      </c>
      <c r="I139" s="28">
        <f t="shared" si="29"/>
        <v>-4.440754907889932</v>
      </c>
      <c r="J139" s="28">
        <f t="shared" si="29"/>
        <v>26.518626696059556</v>
      </c>
      <c r="K139" s="28">
        <f t="shared" si="29"/>
        <v>-9.462489551457143</v>
      </c>
      <c r="L139" s="28">
        <f t="shared" si="29"/>
        <v>-1.9012725055725488</v>
      </c>
      <c r="M139" s="28">
        <f t="shared" si="29"/>
        <v>3.7542528101286665</v>
      </c>
      <c r="N139" s="28">
        <f t="shared" si="29"/>
        <v>5.008385404544913</v>
      </c>
      <c r="O139" s="28">
        <f t="shared" si="29"/>
        <v>9.53014849426761</v>
      </c>
      <c r="P139" s="28">
        <f t="shared" si="29"/>
        <v>-5.8087376303187614</v>
      </c>
      <c r="Q139" s="28">
        <f t="shared" si="29"/>
        <v>-9.933506871057585</v>
      </c>
      <c r="R139" s="28">
        <f t="shared" si="29"/>
        <v>2.545953703334769</v>
      </c>
      <c r="S139" s="28">
        <f t="shared" si="29"/>
        <v>17.903110572930416</v>
      </c>
      <c r="T139" s="28">
        <f t="shared" si="29"/>
        <v>36.73582588686892</v>
      </c>
      <c r="U139" s="28">
        <f t="shared" si="29"/>
        <v>8.988138979587369</v>
      </c>
      <c r="V139" s="28">
        <f t="shared" si="29"/>
        <v>8.937089716058576</v>
      </c>
      <c r="W139" s="28">
        <f t="shared" si="29"/>
        <v>6.205809502700954</v>
      </c>
      <c r="X139" s="28">
        <f t="shared" si="29"/>
        <v>3.5113853252797034</v>
      </c>
      <c r="Y139" s="28">
        <f t="shared" si="29"/>
        <v>1.0259786543962646</v>
      </c>
      <c r="Z139" s="28">
        <f t="shared" si="29"/>
        <v>-4.176750810145413</v>
      </c>
      <c r="AA139" s="28">
        <f t="shared" si="29"/>
        <v>10.85030365987647</v>
      </c>
      <c r="AB139" s="28">
        <f t="shared" si="29"/>
        <v>14.19471015953615</v>
      </c>
      <c r="AC139" s="28">
        <f t="shared" si="29"/>
        <v>-4.472582578029483</v>
      </c>
    </row>
    <row r="140" spans="1:29" ht="15" customHeight="1">
      <c r="A140" s="15" t="s">
        <v>11</v>
      </c>
      <c r="B140" s="36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>
        <f>((N98/M98)-1)*100</f>
        <v>108.57849668768749</v>
      </c>
      <c r="O140" s="28">
        <f>((O98/N98)-1)*100</f>
        <v>-8.123498571219933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</row>
    <row r="141" spans="1:29" ht="15" customHeight="1">
      <c r="A141" s="15" t="s">
        <v>12</v>
      </c>
      <c r="B141" s="36"/>
      <c r="C141" s="28"/>
      <c r="D141" s="28"/>
      <c r="E141" s="28"/>
      <c r="F141" s="28"/>
      <c r="G141" s="28"/>
      <c r="H141" s="28"/>
      <c r="I141" s="28"/>
      <c r="J141" s="28"/>
      <c r="K141" s="28"/>
      <c r="L141" s="28">
        <f>((L99/K99)-1)*100</f>
        <v>9.940879655223057</v>
      </c>
      <c r="M141" s="28">
        <f>((M99/L99)-1)*100</f>
        <v>-2.610813575974591</v>
      </c>
      <c r="N141" s="28">
        <f>((N99/M99)-1)*100</f>
        <v>6.482745046044003</v>
      </c>
      <c r="O141" s="28">
        <f>((O99/N99)-1)*100</f>
        <v>28.068636030355655</v>
      </c>
      <c r="P141" s="28">
        <f aca="true" t="shared" si="30" ref="P141:AA144">((P99/O99)-1)*100</f>
        <v>1.086347046318492</v>
      </c>
      <c r="Q141" s="28">
        <f t="shared" si="30"/>
        <v>-31.918176970083024</v>
      </c>
      <c r="R141" s="28">
        <f t="shared" si="30"/>
        <v>-36.508913982049826</v>
      </c>
      <c r="S141" s="28">
        <f t="shared" si="30"/>
        <v>11.788119055551704</v>
      </c>
      <c r="T141" s="28">
        <f t="shared" si="30"/>
        <v>-13.96844081661046</v>
      </c>
      <c r="U141" s="28">
        <f t="shared" si="30"/>
        <v>6.133855414028444</v>
      </c>
      <c r="V141" s="28">
        <f t="shared" si="30"/>
        <v>-90.69049014375177</v>
      </c>
      <c r="W141" s="28">
        <f t="shared" si="30"/>
        <v>-3.365231225167309</v>
      </c>
      <c r="X141" s="28">
        <f t="shared" si="30"/>
        <v>-1.2819150755032371</v>
      </c>
      <c r="Y141" s="28">
        <f t="shared" si="30"/>
        <v>-100</v>
      </c>
      <c r="Z141" s="28"/>
      <c r="AA141" s="28"/>
      <c r="AB141" s="28"/>
      <c r="AC141" s="28"/>
    </row>
    <row r="142" spans="1:29" ht="15" customHeight="1">
      <c r="A142" s="15" t="s">
        <v>13</v>
      </c>
      <c r="B142" s="36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>
        <f t="shared" si="30"/>
        <v>-10.858389186817552</v>
      </c>
      <c r="S142" s="28">
        <f t="shared" si="30"/>
        <v>50.12293734219413</v>
      </c>
      <c r="T142" s="28">
        <f t="shared" si="30"/>
        <v>20.550725804227767</v>
      </c>
      <c r="U142" s="28">
        <f t="shared" si="30"/>
        <v>8.720099632916822</v>
      </c>
      <c r="V142" s="28">
        <f t="shared" si="30"/>
        <v>10.92429516783655</v>
      </c>
      <c r="W142" s="28">
        <f t="shared" si="30"/>
        <v>8.16842595214824</v>
      </c>
      <c r="X142" s="28">
        <f t="shared" si="30"/>
        <v>-0.14158638621036834</v>
      </c>
      <c r="Y142" s="28">
        <f t="shared" si="30"/>
        <v>4.350407944684909</v>
      </c>
      <c r="Z142" s="28">
        <f t="shared" si="30"/>
        <v>1.503268331058294</v>
      </c>
      <c r="AA142" s="28">
        <f t="shared" si="30"/>
        <v>12.399771750429277</v>
      </c>
      <c r="AB142" s="28">
        <f>((AB100/AA100)-1)*100</f>
        <v>4.916309938454089</v>
      </c>
      <c r="AC142" s="28">
        <f>((AC100/AB100)-1)*100</f>
        <v>2.099229653188872</v>
      </c>
    </row>
    <row r="143" spans="1:30" ht="15" customHeight="1">
      <c r="A143" s="15" t="s">
        <v>14</v>
      </c>
      <c r="B143" s="36"/>
      <c r="C143" s="28">
        <f>((C101/B101)-1)*100</f>
        <v>4.228781127598746</v>
      </c>
      <c r="D143" s="28">
        <f>((D101/C101)-1)*100</f>
        <v>12.22250853178135</v>
      </c>
      <c r="E143" s="28">
        <f aca="true" t="shared" si="31" ref="E143:T144">((E101/D101)-1)*100</f>
        <v>4.7190218861151045</v>
      </c>
      <c r="F143" s="28">
        <f t="shared" si="31"/>
        <v>0.771060474314722</v>
      </c>
      <c r="G143" s="28">
        <f t="shared" si="31"/>
        <v>44.33778206598795</v>
      </c>
      <c r="H143" s="28">
        <f t="shared" si="31"/>
        <v>-35.30045259135688</v>
      </c>
      <c r="I143" s="28">
        <f t="shared" si="31"/>
        <v>20.603271732666293</v>
      </c>
      <c r="J143" s="28">
        <f t="shared" si="31"/>
        <v>-9.812980414987427</v>
      </c>
      <c r="K143" s="28"/>
      <c r="L143" s="28"/>
      <c r="M143" s="28"/>
      <c r="N143" s="28"/>
      <c r="O143" s="28"/>
      <c r="P143" s="28"/>
      <c r="Q143" s="28"/>
      <c r="R143" s="28"/>
      <c r="S143" s="28">
        <f t="shared" si="30"/>
        <v>-35.29936481471524</v>
      </c>
      <c r="T143" s="28">
        <f t="shared" si="30"/>
        <v>21.543624942592988</v>
      </c>
      <c r="U143" s="28">
        <f t="shared" si="30"/>
        <v>-9.466574048345954</v>
      </c>
      <c r="V143" s="28">
        <f t="shared" si="30"/>
        <v>-79.6801642881029</v>
      </c>
      <c r="W143" s="28">
        <f t="shared" si="30"/>
        <v>16.85050709463416</v>
      </c>
      <c r="X143" s="28">
        <f t="shared" si="30"/>
        <v>-13.095903501358707</v>
      </c>
      <c r="Y143" s="28">
        <f t="shared" si="30"/>
        <v>78.14307553017082</v>
      </c>
      <c r="Z143" s="28">
        <f t="shared" si="30"/>
        <v>-100</v>
      </c>
      <c r="AA143" s="28"/>
      <c r="AB143" s="28"/>
      <c r="AC143" s="28">
        <f>((AC101/AB101)-1)*100</f>
        <v>164.13785246862847</v>
      </c>
      <c r="AD143" s="1" t="s">
        <v>5</v>
      </c>
    </row>
    <row r="144" spans="1:29" ht="15" customHeight="1">
      <c r="A144" s="15" t="s">
        <v>15</v>
      </c>
      <c r="B144" s="36"/>
      <c r="C144" s="39" t="s">
        <v>45</v>
      </c>
      <c r="D144" s="28">
        <f>((D102/C102)-1)*100</f>
        <v>-98.76661640775527</v>
      </c>
      <c r="E144" s="28">
        <f t="shared" si="31"/>
        <v>12.387630286157126</v>
      </c>
      <c r="F144" s="28">
        <f t="shared" si="31"/>
        <v>27.03331979767942</v>
      </c>
      <c r="G144" s="39" t="s">
        <v>45</v>
      </c>
      <c r="H144" s="28">
        <f t="shared" si="31"/>
        <v>-82.14621071823684</v>
      </c>
      <c r="I144" s="28">
        <f t="shared" si="31"/>
        <v>399.7517069740446</v>
      </c>
      <c r="J144" s="28">
        <f t="shared" si="31"/>
        <v>-80.292368502886</v>
      </c>
      <c r="K144" s="28">
        <f t="shared" si="31"/>
        <v>-96.24750532675752</v>
      </c>
      <c r="L144" s="28">
        <f t="shared" si="31"/>
        <v>-3.5095811878013805</v>
      </c>
      <c r="M144" s="39" t="s">
        <v>45</v>
      </c>
      <c r="N144" s="28">
        <f t="shared" si="31"/>
        <v>-95.33954112972663</v>
      </c>
      <c r="O144" s="28">
        <f t="shared" si="31"/>
        <v>234.46963930653632</v>
      </c>
      <c r="P144" s="28">
        <f t="shared" si="31"/>
        <v>203.49304264497277</v>
      </c>
      <c r="Q144" s="28">
        <f t="shared" si="31"/>
        <v>-14.86865477240704</v>
      </c>
      <c r="R144" s="28">
        <f t="shared" si="31"/>
        <v>120.93116833328703</v>
      </c>
      <c r="S144" s="28">
        <f t="shared" si="31"/>
        <v>183.26097176981983</v>
      </c>
      <c r="T144" s="28">
        <f t="shared" si="31"/>
        <v>44.09732222626304</v>
      </c>
      <c r="U144" s="28">
        <f t="shared" si="30"/>
        <v>97.98476945260037</v>
      </c>
      <c r="V144" s="28">
        <f t="shared" si="30"/>
        <v>37.036013239529055</v>
      </c>
      <c r="W144" s="28">
        <f t="shared" si="30"/>
        <v>46.6911672037168</v>
      </c>
      <c r="X144" s="28">
        <f>((X102/W102)-1)*100</f>
        <v>11.470637439003028</v>
      </c>
      <c r="Y144" s="28">
        <f>((Y102/X102)-1)*100</f>
        <v>-66.63755742120964</v>
      </c>
      <c r="Z144" s="28">
        <f>((Z102/Y102)-1)*100</f>
        <v>29.158981031537557</v>
      </c>
      <c r="AA144" s="28">
        <f>((AA102/Z102)-1)*100</f>
        <v>97.58303116670581</v>
      </c>
      <c r="AB144" s="28">
        <f>((AB102/AA102)-1)*100</f>
        <v>-38.80848265809909</v>
      </c>
      <c r="AC144" s="28">
        <f>((AC102/AB102)-1)*100</f>
        <v>31.69277583906325</v>
      </c>
    </row>
    <row r="145" spans="1:29" ht="15" customHeight="1">
      <c r="A145" s="2"/>
      <c r="B145" s="36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30"/>
      <c r="AC145" s="30"/>
    </row>
    <row r="146" spans="1:29" s="27" customFormat="1" ht="15" customHeight="1">
      <c r="A146" s="7" t="s">
        <v>21</v>
      </c>
      <c r="B146" s="38"/>
      <c r="C146" s="26">
        <f aca="true" t="shared" si="32" ref="C146:AC146">((C104/B104)-1)*100</f>
        <v>19.40934384618014</v>
      </c>
      <c r="D146" s="26">
        <f t="shared" si="32"/>
        <v>-9.52288158862602</v>
      </c>
      <c r="E146" s="26">
        <f t="shared" si="32"/>
        <v>7.45396205232749</v>
      </c>
      <c r="F146" s="26">
        <f t="shared" si="32"/>
        <v>4.248575381649977</v>
      </c>
      <c r="G146" s="26">
        <f t="shared" si="32"/>
        <v>25.749615157545858</v>
      </c>
      <c r="H146" s="26">
        <f t="shared" si="32"/>
        <v>-19.829231633629096</v>
      </c>
      <c r="I146" s="26">
        <f t="shared" si="32"/>
        <v>-3.6367454743251204</v>
      </c>
      <c r="J146" s="26">
        <f t="shared" si="32"/>
        <v>-5.2289047650878935</v>
      </c>
      <c r="K146" s="26">
        <f t="shared" si="32"/>
        <v>-10.268411371460239</v>
      </c>
      <c r="L146" s="26">
        <f t="shared" si="32"/>
        <v>12.524999587046759</v>
      </c>
      <c r="M146" s="26">
        <f t="shared" si="32"/>
        <v>4.0924839596173435</v>
      </c>
      <c r="N146" s="26">
        <f t="shared" si="32"/>
        <v>10.69672013058196</v>
      </c>
      <c r="O146" s="26">
        <f t="shared" si="32"/>
        <v>22.441336521300492</v>
      </c>
      <c r="P146" s="26">
        <f t="shared" si="32"/>
        <v>0.6082394265421787</v>
      </c>
      <c r="Q146" s="26">
        <f t="shared" si="32"/>
        <v>-16.739068156731452</v>
      </c>
      <c r="R146" s="26">
        <f t="shared" si="32"/>
        <v>-7.584693428245726</v>
      </c>
      <c r="S146" s="26">
        <f t="shared" si="32"/>
        <v>30.10318834061212</v>
      </c>
      <c r="T146" s="26">
        <f t="shared" si="32"/>
        <v>-2.187487499225005</v>
      </c>
      <c r="U146" s="26">
        <f t="shared" si="32"/>
        <v>8.781938352808849</v>
      </c>
      <c r="V146" s="26">
        <f t="shared" si="32"/>
        <v>-20.436135731783367</v>
      </c>
      <c r="W146" s="26">
        <f t="shared" si="32"/>
        <v>7.3804930788812895</v>
      </c>
      <c r="X146" s="26">
        <f t="shared" si="32"/>
        <v>2.0837874200465567</v>
      </c>
      <c r="Y146" s="26">
        <f t="shared" si="32"/>
        <v>-1.2312471617203946</v>
      </c>
      <c r="Z146" s="26">
        <f t="shared" si="32"/>
        <v>-2.3831010914118544</v>
      </c>
      <c r="AA146" s="26">
        <f t="shared" si="32"/>
        <v>8.86179243895202</v>
      </c>
      <c r="AB146" s="26">
        <f t="shared" si="32"/>
        <v>8.2901278178378</v>
      </c>
      <c r="AC146" s="26">
        <f t="shared" si="32"/>
        <v>-0.4031419947249648</v>
      </c>
    </row>
    <row r="147" spans="1:29" ht="15" customHeight="1">
      <c r="A147" s="15" t="s">
        <v>32</v>
      </c>
      <c r="B147" s="36"/>
      <c r="C147" s="28">
        <f aca="true" t="shared" si="33" ref="C147:Z147">((C105/B105)-1)*100</f>
        <v>9.179841047158742</v>
      </c>
      <c r="D147" s="28">
        <f t="shared" si="33"/>
        <v>-1.4883431317589957</v>
      </c>
      <c r="E147" s="28">
        <f t="shared" si="33"/>
        <v>-24.115678384362894</v>
      </c>
      <c r="F147" s="28">
        <f t="shared" si="33"/>
        <v>39.73150037410977</v>
      </c>
      <c r="G147" s="28">
        <f t="shared" si="33"/>
        <v>-12.894448935515312</v>
      </c>
      <c r="H147" s="28">
        <f t="shared" si="33"/>
        <v>17.51466234331689</v>
      </c>
      <c r="I147" s="28">
        <f t="shared" si="33"/>
        <v>-53.94825722716548</v>
      </c>
      <c r="J147" s="28">
        <f t="shared" si="33"/>
        <v>11.712291472919855</v>
      </c>
      <c r="K147" s="28">
        <f t="shared" si="33"/>
        <v>64.96272324183117</v>
      </c>
      <c r="L147" s="28">
        <f t="shared" si="33"/>
        <v>7.112377017405458</v>
      </c>
      <c r="M147" s="28">
        <f t="shared" si="33"/>
        <v>3.175918020101398</v>
      </c>
      <c r="N147" s="28">
        <f t="shared" si="33"/>
        <v>53.97411041520917</v>
      </c>
      <c r="O147" s="28">
        <f t="shared" si="33"/>
        <v>56.11404935213897</v>
      </c>
      <c r="P147" s="28">
        <f t="shared" si="33"/>
        <v>1.7304065231672272</v>
      </c>
      <c r="Q147" s="28">
        <f t="shared" si="33"/>
        <v>-18.449717987570512</v>
      </c>
      <c r="R147" s="28">
        <f t="shared" si="33"/>
        <v>-16.74568362846981</v>
      </c>
      <c r="S147" s="28">
        <f t="shared" si="33"/>
        <v>-50.77510087259666</v>
      </c>
      <c r="T147" s="28">
        <f t="shared" si="33"/>
        <v>67.64206841301834</v>
      </c>
      <c r="U147" s="28">
        <f t="shared" si="33"/>
        <v>4.799919611900427</v>
      </c>
      <c r="V147" s="28">
        <f t="shared" si="33"/>
        <v>6.8133720772165285</v>
      </c>
      <c r="W147" s="28">
        <f t="shared" si="33"/>
        <v>2.150655060559825</v>
      </c>
      <c r="X147" s="28">
        <f t="shared" si="33"/>
        <v>-46.38701493463042</v>
      </c>
      <c r="Y147" s="28">
        <f t="shared" si="33"/>
        <v>92.41650155053061</v>
      </c>
      <c r="Z147" s="28">
        <f t="shared" si="33"/>
        <v>-0.6169030740445502</v>
      </c>
      <c r="AA147" s="28">
        <f aca="true" t="shared" si="34" ref="AA147:AC161">((AA105/Z105)-1)*100</f>
        <v>5.407082076205683</v>
      </c>
      <c r="AB147" s="28">
        <f t="shared" si="34"/>
        <v>-40.40910152702</v>
      </c>
      <c r="AC147" s="28">
        <f t="shared" si="34"/>
        <v>6.526946531202982</v>
      </c>
    </row>
    <row r="148" spans="1:29" ht="15" customHeight="1">
      <c r="A148" s="16" t="s">
        <v>24</v>
      </c>
      <c r="B148" s="36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>
        <f aca="true" t="shared" si="35" ref="Y148:Z150">((Y106/X106)-1)*100</f>
        <v>121.69538660286409</v>
      </c>
      <c r="Z148" s="28">
        <f t="shared" si="35"/>
        <v>-1.974786900788883</v>
      </c>
      <c r="AA148" s="28">
        <f t="shared" si="34"/>
        <v>3.535887500191004</v>
      </c>
      <c r="AB148" s="28">
        <f t="shared" si="34"/>
        <v>-43.797686612509246</v>
      </c>
      <c r="AC148" s="28">
        <f t="shared" si="34"/>
        <v>6.315342894983567</v>
      </c>
    </row>
    <row r="149" spans="1:29" ht="15" customHeight="1">
      <c r="A149" s="16" t="s">
        <v>25</v>
      </c>
      <c r="B149" s="36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>
        <f t="shared" si="35"/>
        <v>-38.798258786944416</v>
      </c>
      <c r="Z149" s="28">
        <f t="shared" si="35"/>
        <v>-11.704427885292068</v>
      </c>
      <c r="AA149" s="28">
        <f t="shared" si="34"/>
        <v>54.701564273265404</v>
      </c>
      <c r="AB149" s="28">
        <f t="shared" si="34"/>
        <v>-33.98820804848414</v>
      </c>
      <c r="AC149" s="28">
        <f t="shared" si="34"/>
        <v>-6.280509618552532</v>
      </c>
    </row>
    <row r="150" spans="1:29" ht="15" customHeight="1">
      <c r="A150" s="16" t="s">
        <v>26</v>
      </c>
      <c r="B150" s="36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>
        <f t="shared" si="35"/>
        <v>-16.018088918948237</v>
      </c>
      <c r="Z150" s="28">
        <f t="shared" si="35"/>
        <v>24.722715774443273</v>
      </c>
      <c r="AA150" s="28">
        <f t="shared" si="34"/>
        <v>15.771149252712814</v>
      </c>
      <c r="AB150" s="28">
        <f t="shared" si="34"/>
        <v>-5.25597270876662</v>
      </c>
      <c r="AC150" s="28">
        <f t="shared" si="34"/>
        <v>10.984914009838786</v>
      </c>
    </row>
    <row r="151" spans="1:29" ht="15" customHeight="1">
      <c r="A151" s="15" t="s">
        <v>18</v>
      </c>
      <c r="B151" s="36"/>
      <c r="C151" s="28">
        <f aca="true" t="shared" si="36" ref="C151:Z151">((C109/B109)-1)*100</f>
        <v>23.03121429510604</v>
      </c>
      <c r="D151" s="28">
        <f t="shared" si="36"/>
        <v>-14.939796298270469</v>
      </c>
      <c r="E151" s="28">
        <f t="shared" si="36"/>
        <v>8.14179140524265</v>
      </c>
      <c r="F151" s="28">
        <f t="shared" si="36"/>
        <v>6.637506769054746</v>
      </c>
      <c r="G151" s="28">
        <f t="shared" si="36"/>
        <v>14.613015441329956</v>
      </c>
      <c r="H151" s="28">
        <f t="shared" si="36"/>
        <v>-43.99910478721196</v>
      </c>
      <c r="I151" s="28">
        <f t="shared" si="36"/>
        <v>7.485735602146959</v>
      </c>
      <c r="J151" s="28">
        <f t="shared" si="36"/>
        <v>102.36884488160563</v>
      </c>
      <c r="K151" s="28">
        <f t="shared" si="36"/>
        <v>-23.713125079982632</v>
      </c>
      <c r="L151" s="28">
        <f t="shared" si="36"/>
        <v>-32.90870208103581</v>
      </c>
      <c r="M151" s="28">
        <f t="shared" si="36"/>
        <v>81.21077800983569</v>
      </c>
      <c r="N151" s="28">
        <f t="shared" si="36"/>
        <v>-21.741874418505347</v>
      </c>
      <c r="O151" s="28">
        <f t="shared" si="36"/>
        <v>42.27940577887617</v>
      </c>
      <c r="P151" s="28">
        <f t="shared" si="36"/>
        <v>13.137988410815172</v>
      </c>
      <c r="Q151" s="28">
        <f t="shared" si="36"/>
        <v>-40.242421476082725</v>
      </c>
      <c r="R151" s="28">
        <f t="shared" si="36"/>
        <v>-50.60855669667832</v>
      </c>
      <c r="S151" s="28">
        <f t="shared" si="36"/>
        <v>4.459249138512655</v>
      </c>
      <c r="T151" s="28">
        <f t="shared" si="36"/>
        <v>-52.668963336049046</v>
      </c>
      <c r="U151" s="28">
        <f t="shared" si="36"/>
        <v>15.255295052819463</v>
      </c>
      <c r="V151" s="28">
        <f t="shared" si="36"/>
        <v>121.02553454777079</v>
      </c>
      <c r="W151" s="28">
        <f t="shared" si="36"/>
        <v>46.55403114987469</v>
      </c>
      <c r="X151" s="28">
        <f t="shared" si="36"/>
        <v>87.4870249351408</v>
      </c>
      <c r="Y151" s="28">
        <f t="shared" si="36"/>
        <v>-19.20998905756465</v>
      </c>
      <c r="Z151" s="28">
        <f t="shared" si="36"/>
        <v>-37.93199641640772</v>
      </c>
      <c r="AA151" s="28">
        <f t="shared" si="34"/>
        <v>38.85497251971641</v>
      </c>
      <c r="AB151" s="28">
        <f t="shared" si="34"/>
        <v>-3.669772153843165</v>
      </c>
      <c r="AC151" s="28">
        <f t="shared" si="34"/>
        <v>37.87271463258439</v>
      </c>
    </row>
    <row r="152" spans="1:29" ht="15" customHeight="1">
      <c r="A152" s="17" t="s">
        <v>27</v>
      </c>
      <c r="B152" s="36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>
        <f aca="true" t="shared" si="37" ref="Y152:Z158">((Y110/X110)-1)*100</f>
        <v>-51.610447297751406</v>
      </c>
      <c r="Z152" s="28">
        <f t="shared" si="37"/>
        <v>56.191206076972186</v>
      </c>
      <c r="AA152" s="28">
        <f t="shared" si="34"/>
        <v>-55.16375177687098</v>
      </c>
      <c r="AB152" s="28">
        <f t="shared" si="34"/>
        <v>26.517729156126556</v>
      </c>
      <c r="AC152" s="28">
        <f t="shared" si="34"/>
        <v>47.63831514778851</v>
      </c>
    </row>
    <row r="153" spans="1:29" ht="15" customHeight="1">
      <c r="A153" s="17" t="s">
        <v>28</v>
      </c>
      <c r="B153" s="36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>
        <f t="shared" si="37"/>
        <v>-18.25618831862905</v>
      </c>
      <c r="Z153" s="28">
        <f t="shared" si="37"/>
        <v>-39.572208172314596</v>
      </c>
      <c r="AA153" s="28">
        <f t="shared" si="34"/>
        <v>43.08981667879763</v>
      </c>
      <c r="AB153" s="28">
        <f t="shared" si="34"/>
        <v>-4.095832173876635</v>
      </c>
      <c r="AC153" s="28">
        <f t="shared" si="34"/>
        <v>37.69088842609285</v>
      </c>
    </row>
    <row r="154" spans="1:29" ht="15" customHeight="1">
      <c r="A154" s="15" t="s">
        <v>19</v>
      </c>
      <c r="B154" s="36"/>
      <c r="C154" s="28">
        <f>((C112/B112)-1)*100</f>
        <v>19.76155868645504</v>
      </c>
      <c r="D154" s="28">
        <f>((D112/C112)-1)*100</f>
        <v>9.122337234780398</v>
      </c>
      <c r="E154" s="28">
        <f>((E112/D112)-1)*100</f>
        <v>12.373601622807184</v>
      </c>
      <c r="F154" s="28">
        <f>((F112/E112)-1)*100</f>
        <v>-96.8453302222424</v>
      </c>
      <c r="G154" s="39" t="s">
        <v>45</v>
      </c>
      <c r="H154" s="28">
        <f aca="true" t="shared" si="38" ref="H154:X154">((H112/G112)-1)*100</f>
        <v>-7.22932714606872</v>
      </c>
      <c r="I154" s="28">
        <f t="shared" si="38"/>
        <v>-32.6482930519006</v>
      </c>
      <c r="J154" s="28">
        <f t="shared" si="38"/>
        <v>6.3616024973080165</v>
      </c>
      <c r="K154" s="28">
        <f t="shared" si="38"/>
        <v>55.53587128138213</v>
      </c>
      <c r="L154" s="28">
        <f t="shared" si="38"/>
        <v>2.959421997079059</v>
      </c>
      <c r="M154" s="28">
        <f t="shared" si="38"/>
        <v>9.507150656695185</v>
      </c>
      <c r="N154" s="28">
        <f t="shared" si="38"/>
        <v>20.89473121040879</v>
      </c>
      <c r="O154" s="28">
        <f t="shared" si="38"/>
        <v>1.8874421103063366</v>
      </c>
      <c r="P154" s="28">
        <f t="shared" si="38"/>
        <v>-8.997493572928207</v>
      </c>
      <c r="Q154" s="28">
        <f t="shared" si="38"/>
        <v>-21.4129259466699</v>
      </c>
      <c r="R154" s="28">
        <f t="shared" si="38"/>
        <v>20.34848432625076</v>
      </c>
      <c r="S154" s="28">
        <f t="shared" si="38"/>
        <v>219.62440023493411</v>
      </c>
      <c r="T154" s="28">
        <f t="shared" si="38"/>
        <v>-31.613147145798017</v>
      </c>
      <c r="U154" s="28">
        <f t="shared" si="38"/>
        <v>19.96936115210921</v>
      </c>
      <c r="V154" s="28">
        <f t="shared" si="38"/>
        <v>6.49432093712321</v>
      </c>
      <c r="W154" s="28">
        <f t="shared" si="38"/>
        <v>5.950426430315581</v>
      </c>
      <c r="X154" s="28">
        <f t="shared" si="38"/>
        <v>53.33763447341941</v>
      </c>
      <c r="Y154" s="28">
        <f t="shared" si="37"/>
        <v>-31.49850023138605</v>
      </c>
      <c r="Z154" s="28">
        <f t="shared" si="37"/>
        <v>7.055996000330733</v>
      </c>
      <c r="AA154" s="28">
        <f t="shared" si="34"/>
        <v>23.711776183767476</v>
      </c>
      <c r="AB154" s="28">
        <f t="shared" si="34"/>
        <v>39.444772613956914</v>
      </c>
      <c r="AC154" s="28">
        <f t="shared" si="34"/>
        <v>0.07144913529624208</v>
      </c>
    </row>
    <row r="155" spans="1:29" ht="15" customHeight="1">
      <c r="A155" s="16" t="s">
        <v>29</v>
      </c>
      <c r="B155" s="36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>
        <f t="shared" si="37"/>
        <v>-41.0180066496849</v>
      </c>
      <c r="Z155" s="28">
        <f t="shared" si="37"/>
        <v>15.019609471722294</v>
      </c>
      <c r="AA155" s="28">
        <f t="shared" si="34"/>
        <v>29.102078800781882</v>
      </c>
      <c r="AB155" s="28">
        <f t="shared" si="34"/>
        <v>50.96955755424448</v>
      </c>
      <c r="AC155" s="28">
        <f t="shared" si="34"/>
        <v>-2.7397912511044287</v>
      </c>
    </row>
    <row r="156" spans="1:29" ht="15" customHeight="1">
      <c r="A156" s="16" t="s">
        <v>30</v>
      </c>
      <c r="B156" s="36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>
        <f t="shared" si="37"/>
        <v>0.24760665825407369</v>
      </c>
      <c r="Z156" s="28">
        <f t="shared" si="37"/>
        <v>-8.569422163899876</v>
      </c>
      <c r="AA156" s="28">
        <f t="shared" si="34"/>
        <v>10.40677100628178</v>
      </c>
      <c r="AB156" s="28">
        <f t="shared" si="34"/>
        <v>6.180942266139922</v>
      </c>
      <c r="AC156" s="28">
        <f t="shared" si="34"/>
        <v>11.608112429284168</v>
      </c>
    </row>
    <row r="157" spans="1:29" ht="15" customHeight="1">
      <c r="A157" s="15" t="s">
        <v>16</v>
      </c>
      <c r="B157" s="36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>
        <f aca="true" t="shared" si="39" ref="M157:W159">((M115/L115)-1)*100</f>
        <v>-3.9498440532986123</v>
      </c>
      <c r="N157" s="28">
        <f t="shared" si="39"/>
        <v>-42.44295292705835</v>
      </c>
      <c r="O157" s="28">
        <f t="shared" si="39"/>
        <v>114.74409849811606</v>
      </c>
      <c r="P157" s="28">
        <f t="shared" si="39"/>
        <v>-90.26601840424478</v>
      </c>
      <c r="Q157" s="39" t="s">
        <v>45</v>
      </c>
      <c r="R157" s="28">
        <f t="shared" si="39"/>
        <v>34.78106841855344</v>
      </c>
      <c r="S157" s="28">
        <f t="shared" si="39"/>
        <v>331.21930784396864</v>
      </c>
      <c r="T157" s="28">
        <f t="shared" si="39"/>
        <v>-80.23279618715648</v>
      </c>
      <c r="U157" s="28">
        <f t="shared" si="39"/>
        <v>-9.86748293100076</v>
      </c>
      <c r="V157" s="28">
        <f t="shared" si="39"/>
        <v>6.0213461597119045</v>
      </c>
      <c r="W157" s="28">
        <f>((W115/V115)-1)*100</f>
        <v>32.89866697863963</v>
      </c>
      <c r="X157" s="28">
        <f>((X115/W115)-1)*100</f>
        <v>-23.85597838661342</v>
      </c>
      <c r="Y157" s="28">
        <f t="shared" si="37"/>
        <v>7.346726806639059</v>
      </c>
      <c r="Z157" s="28">
        <f t="shared" si="37"/>
        <v>-55.37508217543823</v>
      </c>
      <c r="AA157" s="28">
        <f t="shared" si="34"/>
        <v>42.10447420335313</v>
      </c>
      <c r="AB157" s="28">
        <f t="shared" si="34"/>
        <v>59.09276720539132</v>
      </c>
      <c r="AC157" s="28">
        <f t="shared" si="34"/>
        <v>-20.70684051391305</v>
      </c>
    </row>
    <row r="158" spans="1:29" ht="15" customHeight="1">
      <c r="A158" s="15" t="s">
        <v>15</v>
      </c>
      <c r="B158" s="36"/>
      <c r="C158" s="28">
        <f aca="true" t="shared" si="40" ref="C158:R159">((C116/B116)-1)*100</f>
        <v>43.45649140100494</v>
      </c>
      <c r="D158" s="28">
        <f t="shared" si="40"/>
        <v>-93.09729417657987</v>
      </c>
      <c r="E158" s="39" t="s">
        <v>45</v>
      </c>
      <c r="F158" s="28">
        <f t="shared" si="40"/>
        <v>-55.179208397326526</v>
      </c>
      <c r="G158" s="28">
        <f t="shared" si="40"/>
        <v>-81.09268362908642</v>
      </c>
      <c r="H158" s="39" t="s">
        <v>45</v>
      </c>
      <c r="I158" s="28">
        <f t="shared" si="40"/>
        <v>-83.61091798683609</v>
      </c>
      <c r="J158" s="28">
        <f t="shared" si="40"/>
        <v>-97.6335597818679</v>
      </c>
      <c r="K158" s="28">
        <f t="shared" si="40"/>
        <v>-81.33891213521738</v>
      </c>
      <c r="L158" s="28"/>
      <c r="M158" s="28">
        <f t="shared" si="39"/>
        <v>-95.66468500297869</v>
      </c>
      <c r="N158" s="28">
        <f t="shared" si="39"/>
        <v>219.23067931400772</v>
      </c>
      <c r="O158" s="28">
        <f t="shared" si="39"/>
        <v>200.18603650414164</v>
      </c>
      <c r="P158" s="28">
        <f t="shared" si="39"/>
        <v>60.738474484472185</v>
      </c>
      <c r="Q158" s="28">
        <f t="shared" si="39"/>
        <v>40.781161314483306</v>
      </c>
      <c r="R158" s="28">
        <f t="shared" si="39"/>
        <v>155.55806661739732</v>
      </c>
      <c r="S158" s="28">
        <f t="shared" si="39"/>
        <v>41.30649324183886</v>
      </c>
      <c r="T158" s="28">
        <f t="shared" si="39"/>
        <v>97.33634465350767</v>
      </c>
      <c r="U158" s="28">
        <f t="shared" si="39"/>
        <v>33.56876278168508</v>
      </c>
      <c r="V158" s="28">
        <f t="shared" si="39"/>
        <v>38.508549973148895</v>
      </c>
      <c r="W158" s="28">
        <f t="shared" si="39"/>
        <v>12.539347291749925</v>
      </c>
      <c r="X158" s="28">
        <f>((X116/W116)-1)*100</f>
        <v>-66.12202633394314</v>
      </c>
      <c r="Y158" s="28">
        <f t="shared" si="37"/>
        <v>29.762118898161184</v>
      </c>
      <c r="Z158" s="28">
        <f t="shared" si="37"/>
        <v>89.46755008381666</v>
      </c>
      <c r="AA158" s="28">
        <f t="shared" si="34"/>
        <v>-51.9086211730157</v>
      </c>
      <c r="AB158" s="28">
        <f t="shared" si="34"/>
        <v>67.5461221801297</v>
      </c>
      <c r="AC158" s="28">
        <f t="shared" si="34"/>
        <v>-61.42533604117452</v>
      </c>
    </row>
    <row r="159" spans="1:30" ht="15" customHeight="1">
      <c r="A159" s="15" t="s">
        <v>12</v>
      </c>
      <c r="B159" s="36"/>
      <c r="C159" s="28"/>
      <c r="D159" s="28"/>
      <c r="E159" s="28"/>
      <c r="F159" s="28"/>
      <c r="G159" s="28">
        <f t="shared" si="40"/>
        <v>34.977111470051156</v>
      </c>
      <c r="H159" s="28">
        <f t="shared" si="40"/>
        <v>-35.28577610560764</v>
      </c>
      <c r="I159" s="28">
        <f t="shared" si="40"/>
        <v>37.91523316358716</v>
      </c>
      <c r="J159" s="28">
        <f t="shared" si="40"/>
        <v>-24.366175127578803</v>
      </c>
      <c r="K159" s="28">
        <f t="shared" si="40"/>
        <v>-32.967993431769315</v>
      </c>
      <c r="L159" s="28">
        <f t="shared" si="40"/>
        <v>25.60285909711193</v>
      </c>
      <c r="M159" s="28">
        <f t="shared" si="40"/>
        <v>-6.3155423983268015</v>
      </c>
      <c r="N159" s="28">
        <f t="shared" si="40"/>
        <v>-10.750325866715638</v>
      </c>
      <c r="O159" s="28">
        <f t="shared" si="40"/>
        <v>-14.906802817161424</v>
      </c>
      <c r="P159" s="28">
        <f t="shared" si="40"/>
        <v>3.177189072870812</v>
      </c>
      <c r="Q159" s="28">
        <f t="shared" si="40"/>
        <v>-11.582346208972826</v>
      </c>
      <c r="R159" s="28">
        <f t="shared" si="40"/>
        <v>1.1047698796059047</v>
      </c>
      <c r="S159" s="28">
        <f t="shared" si="39"/>
        <v>10.272969423848654</v>
      </c>
      <c r="T159" s="28">
        <f t="shared" si="39"/>
        <v>4.964696013683345</v>
      </c>
      <c r="U159" s="28">
        <f t="shared" si="39"/>
        <v>6.357522639555868</v>
      </c>
      <c r="V159" s="28">
        <f t="shared" si="39"/>
        <v>-92.4197513378598</v>
      </c>
      <c r="W159" s="28"/>
      <c r="X159" s="28"/>
      <c r="Y159" s="28"/>
      <c r="Z159" s="28">
        <f>((Z117/Y117)-1)*100</f>
        <v>-100</v>
      </c>
      <c r="AA159" s="28"/>
      <c r="AB159" s="28"/>
      <c r="AC159" s="28"/>
      <c r="AD159" s="1" t="s">
        <v>5</v>
      </c>
    </row>
    <row r="160" spans="1:30" ht="15" customHeight="1">
      <c r="A160" s="15" t="s">
        <v>22</v>
      </c>
      <c r="B160" s="36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1" t="s">
        <v>5</v>
      </c>
    </row>
    <row r="161" spans="1:29" ht="15" customHeight="1">
      <c r="A161" s="15" t="s">
        <v>23</v>
      </c>
      <c r="B161" s="36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>
        <f aca="true" t="shared" si="41" ref="U161:AA161">((U119/T119)-1)*100</f>
        <v>-10.253579593953454</v>
      </c>
      <c r="V161" s="28">
        <f t="shared" si="41"/>
        <v>-71.7460676242557</v>
      </c>
      <c r="W161" s="28">
        <f t="shared" si="41"/>
        <v>69.41563537879341</v>
      </c>
      <c r="X161" s="28">
        <f t="shared" si="41"/>
        <v>16.336985287305183</v>
      </c>
      <c r="Y161" s="28">
        <f t="shared" si="41"/>
        <v>-36.65703862373504</v>
      </c>
      <c r="Z161" s="28">
        <f t="shared" si="41"/>
        <v>-33.55775564294523</v>
      </c>
      <c r="AA161" s="28">
        <f t="shared" si="41"/>
        <v>-92.94536409401368</v>
      </c>
      <c r="AB161" s="28">
        <f t="shared" si="34"/>
        <v>42.32927598644027</v>
      </c>
      <c r="AC161" s="28">
        <f t="shared" si="34"/>
        <v>-100</v>
      </c>
    </row>
    <row r="162" spans="1:28" ht="15" customHeight="1">
      <c r="A162" s="2"/>
      <c r="B162" s="36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9"/>
      <c r="X162" s="30"/>
      <c r="Y162" s="30"/>
      <c r="Z162" s="30"/>
      <c r="AA162" s="30"/>
      <c r="AB162" s="28"/>
    </row>
    <row r="163" spans="1:29" ht="15" customHeight="1">
      <c r="A163" s="19"/>
      <c r="B163" s="19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</row>
    <row r="164" spans="1:29" s="2" customFormat="1" ht="15" customHeight="1">
      <c r="A164" s="24" t="s">
        <v>31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2"/>
      <c r="Q164" s="22"/>
      <c r="R164" s="22"/>
      <c r="S164" s="22"/>
      <c r="T164" s="22"/>
      <c r="U164" s="22"/>
      <c r="V164" s="1"/>
      <c r="W164" s="1"/>
      <c r="AC164" s="2" t="s">
        <v>5</v>
      </c>
    </row>
    <row r="165" ht="15" customHeight="1">
      <c r="A165" s="24" t="s">
        <v>44</v>
      </c>
    </row>
    <row r="166" ht="15" customHeight="1">
      <c r="A166" s="24" t="s">
        <v>40</v>
      </c>
    </row>
    <row r="167" ht="15" customHeight="1"/>
    <row r="168" spans="1:29" s="23" customFormat="1" ht="15" customHeight="1" hidden="1">
      <c r="A168" s="23" t="str">
        <f>'[2]PIB EST'!A26</f>
        <v>Nuevo León</v>
      </c>
      <c r="B168" s="23">
        <v>252389.3</v>
      </c>
      <c r="C168" s="23">
        <v>409282.04536796536</v>
      </c>
      <c r="D168" s="23">
        <v>663704.0185958171</v>
      </c>
      <c r="E168" s="23">
        <v>1076282.3077279194</v>
      </c>
      <c r="F168" s="23">
        <v>1745331.6139005767</v>
      </c>
      <c r="G168" s="23">
        <v>2830282</v>
      </c>
      <c r="H168" s="23">
        <v>5828750.871280992</v>
      </c>
      <c r="I168" s="23">
        <v>12003869.833274186</v>
      </c>
      <c r="J168" s="23">
        <v>24721058.449101724</v>
      </c>
      <c r="K168" s="23">
        <v>30788420.135500845</v>
      </c>
      <c r="L168" s="23">
        <v>38344912.14815109</v>
      </c>
      <c r="M168" s="23">
        <v>47756016.0988594</v>
      </c>
      <c r="N168" s="23">
        <v>59476914.820483826</v>
      </c>
      <c r="O168" s="23">
        <f>'[3]Hoja1'!B30</f>
        <v>74074508</v>
      </c>
      <c r="P168" s="23">
        <f>'[3]Hoja1'!C30</f>
        <v>85559527</v>
      </c>
      <c r="Q168" s="23">
        <f>'[3]Hoja1'!D30</f>
        <v>111675746</v>
      </c>
      <c r="R168" s="23">
        <f>'[3]Hoja1'!E30</f>
        <v>151830641</v>
      </c>
      <c r="S168" s="23">
        <f>'[3]Hoja1'!F30</f>
        <v>193251261</v>
      </c>
      <c r="T168" s="23">
        <f>'[3]Hoja1'!G30</f>
        <v>240613248</v>
      </c>
      <c r="U168" s="23">
        <f>'[3]Hoja1'!H30</f>
        <v>286750047</v>
      </c>
      <c r="V168" s="23">
        <f>'[3]Hoja1'!I30</f>
        <v>352924312</v>
      </c>
      <c r="W168" s="23">
        <f>'[3]Hoja1'!J30</f>
        <v>368601563</v>
      </c>
      <c r="X168" s="23">
        <f>'[3]Hoja1'!K30</f>
        <v>409144470</v>
      </c>
      <c r="Y168" s="23">
        <f>'[3]Hoja1'!L30</f>
        <v>452691990</v>
      </c>
      <c r="Z168" s="23">
        <f>'[3]Hoja1'!M30</f>
        <v>517474526</v>
      </c>
      <c r="AA168" s="23">
        <f>'[3]Hoja1'!N30</f>
        <v>559053307</v>
      </c>
      <c r="AB168" s="23">
        <f>'[3]Hoja1'!O30</f>
        <v>615997969</v>
      </c>
      <c r="AC168" s="23">
        <v>830668000</v>
      </c>
    </row>
    <row r="169" spans="1:11" ht="1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</row>
    <row r="170" spans="1:29" ht="15" customHeight="1">
      <c r="A170" s="42" t="s">
        <v>37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</row>
    <row r="171" spans="1:29" ht="15" customHeight="1">
      <c r="A171" s="43" t="s">
        <v>33</v>
      </c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</row>
    <row r="172" spans="1:13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29" ht="15" customHeight="1">
      <c r="A173" s="25" t="s">
        <v>1</v>
      </c>
      <c r="B173" s="5">
        <v>1980</v>
      </c>
      <c r="C173" s="5">
        <v>1981</v>
      </c>
      <c r="D173" s="5">
        <v>1982</v>
      </c>
      <c r="E173" s="5">
        <v>1983</v>
      </c>
      <c r="F173" s="5">
        <v>1984</v>
      </c>
      <c r="G173" s="5">
        <v>1985</v>
      </c>
      <c r="H173" s="5">
        <v>1986</v>
      </c>
      <c r="I173" s="5">
        <v>1987</v>
      </c>
      <c r="J173" s="5">
        <v>1988</v>
      </c>
      <c r="K173" s="5">
        <v>1989</v>
      </c>
      <c r="L173" s="5">
        <v>1990</v>
      </c>
      <c r="M173" s="5">
        <v>1991</v>
      </c>
      <c r="N173" s="5">
        <v>1992</v>
      </c>
      <c r="O173" s="5">
        <v>1993</v>
      </c>
      <c r="P173" s="5">
        <v>1994</v>
      </c>
      <c r="Q173" s="5">
        <v>1995</v>
      </c>
      <c r="R173" s="5">
        <v>1996</v>
      </c>
      <c r="S173" s="5">
        <v>1997</v>
      </c>
      <c r="T173" s="5">
        <v>1998</v>
      </c>
      <c r="U173" s="5">
        <v>1999</v>
      </c>
      <c r="V173" s="5">
        <v>2000</v>
      </c>
      <c r="W173" s="5">
        <v>2001</v>
      </c>
      <c r="X173" s="6">
        <v>2002</v>
      </c>
      <c r="Y173" s="6">
        <v>2003</v>
      </c>
      <c r="Z173" s="6">
        <v>2004</v>
      </c>
      <c r="AA173" s="6">
        <v>2005</v>
      </c>
      <c r="AB173" s="6">
        <v>2006</v>
      </c>
      <c r="AC173" s="6">
        <v>2007</v>
      </c>
    </row>
    <row r="174" spans="1:22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9" s="27" customFormat="1" ht="15" customHeight="1">
      <c r="A175" s="7" t="s">
        <v>20</v>
      </c>
      <c r="B175" s="26">
        <f aca="true" t="shared" si="42" ref="B175:AC179">(B7/B$168)*100</f>
        <v>9.053474136978073</v>
      </c>
      <c r="C175" s="26">
        <f t="shared" si="42"/>
        <v>8.42157636526946</v>
      </c>
      <c r="D175" s="26">
        <f t="shared" si="42"/>
        <v>7.627195042015831</v>
      </c>
      <c r="E175" s="26">
        <f t="shared" si="42"/>
        <v>9.415466487963272</v>
      </c>
      <c r="F175" s="26">
        <f t="shared" si="42"/>
        <v>9.648080551504435</v>
      </c>
      <c r="G175" s="26">
        <f t="shared" si="42"/>
        <v>11.876625721394547</v>
      </c>
      <c r="H175" s="26">
        <f t="shared" si="42"/>
        <v>7.84421928637887</v>
      </c>
      <c r="I175" s="26">
        <f t="shared" si="42"/>
        <v>8.870064527428966</v>
      </c>
      <c r="J175" s="26">
        <f t="shared" si="42"/>
        <v>8.20329762245147</v>
      </c>
      <c r="K175" s="26">
        <f t="shared" si="42"/>
        <v>7.4928966470090455</v>
      </c>
      <c r="L175" s="26">
        <f t="shared" si="42"/>
        <v>8.671460211339479</v>
      </c>
      <c r="M175" s="26">
        <f t="shared" si="42"/>
        <v>8.950902251040354</v>
      </c>
      <c r="N175" s="26">
        <f t="shared" si="42"/>
        <v>9.138450802979605</v>
      </c>
      <c r="O175" s="26">
        <f t="shared" si="42"/>
        <v>9.851264156894569</v>
      </c>
      <c r="P175" s="26">
        <f t="shared" si="42"/>
        <v>9.306392832209088</v>
      </c>
      <c r="Q175" s="26">
        <f t="shared" si="42"/>
        <v>8.192553812893268</v>
      </c>
      <c r="R175" s="26">
        <f t="shared" si="42"/>
        <v>7.266624570859845</v>
      </c>
      <c r="S175" s="26">
        <f t="shared" si="42"/>
        <v>8.744437641729025</v>
      </c>
      <c r="T175" s="26">
        <f t="shared" si="42"/>
        <v>7.930662349481271</v>
      </c>
      <c r="U175" s="26">
        <f t="shared" si="42"/>
        <v>8.329864704433684</v>
      </c>
      <c r="V175" s="26">
        <f t="shared" si="42"/>
        <v>6.039508277627528</v>
      </c>
      <c r="W175" s="26">
        <f t="shared" si="42"/>
        <v>6.575818867865191</v>
      </c>
      <c r="X175" s="26">
        <f t="shared" si="42"/>
        <v>6.4659072947998055</v>
      </c>
      <c r="Y175" s="26">
        <f t="shared" si="42"/>
        <v>6.266497578408667</v>
      </c>
      <c r="Z175" s="26">
        <f t="shared" si="42"/>
        <v>5.836990502601089</v>
      </c>
      <c r="AA175" s="26">
        <f t="shared" si="42"/>
        <v>6.151920375993769</v>
      </c>
      <c r="AB175" s="26">
        <f t="shared" si="42"/>
        <v>6.45180276560295</v>
      </c>
      <c r="AC175" s="26">
        <f t="shared" si="42"/>
        <v>4.978723509272056</v>
      </c>
    </row>
    <row r="176" spans="1:29" ht="15" customHeight="1">
      <c r="A176" s="15" t="s">
        <v>6</v>
      </c>
      <c r="B176" s="28">
        <f t="shared" si="42"/>
        <v>0.4782294653537214</v>
      </c>
      <c r="C176" s="28">
        <f t="shared" si="42"/>
        <v>0.3540345872483303</v>
      </c>
      <c r="D176" s="28">
        <f t="shared" si="42"/>
        <v>0.35467617101073184</v>
      </c>
      <c r="E176" s="28">
        <f t="shared" si="42"/>
        <v>0.2680523482812205</v>
      </c>
      <c r="F176" s="28">
        <f t="shared" si="42"/>
        <v>0.1996182256857044</v>
      </c>
      <c r="G176" s="28">
        <f t="shared" si="42"/>
        <v>0.19439759006346363</v>
      </c>
      <c r="H176" s="28">
        <f t="shared" si="42"/>
        <v>0.165318439796043</v>
      </c>
      <c r="I176" s="28">
        <f t="shared" si="42"/>
        <v>0.17795094662546465</v>
      </c>
      <c r="J176" s="28">
        <f t="shared" si="42"/>
        <v>0.20256414223970895</v>
      </c>
      <c r="K176" s="28">
        <f t="shared" si="42"/>
        <v>0.23552036668613693</v>
      </c>
      <c r="L176" s="28">
        <f t="shared" si="42"/>
        <v>0.2721597055609162</v>
      </c>
      <c r="M176" s="28">
        <f t="shared" si="42"/>
        <v>0.30376254522509205</v>
      </c>
      <c r="N176" s="28">
        <f t="shared" si="42"/>
        <v>0.3313658763149625</v>
      </c>
      <c r="O176" s="28">
        <f t="shared" si="42"/>
        <v>0.3314757068653092</v>
      </c>
      <c r="P176" s="28">
        <f t="shared" si="42"/>
        <v>0.3090526669227613</v>
      </c>
      <c r="Q176" s="28">
        <f t="shared" si="42"/>
        <v>0.2822295147238148</v>
      </c>
      <c r="R176" s="28">
        <f t="shared" si="42"/>
        <v>0.27857837470369373</v>
      </c>
      <c r="S176" s="28">
        <f t="shared" si="42"/>
        <v>0.31553622772997064</v>
      </c>
      <c r="T176" s="28">
        <f t="shared" si="42"/>
        <v>0.31859664601676463</v>
      </c>
      <c r="U176" s="28">
        <f t="shared" si="42"/>
        <v>0.344019649628863</v>
      </c>
      <c r="V176" s="28">
        <f t="shared" si="42"/>
        <v>0.3421983671671789</v>
      </c>
      <c r="W176" s="28">
        <f t="shared" si="42"/>
        <v>0.36371403639436</v>
      </c>
      <c r="X176" s="28">
        <f t="shared" si="42"/>
        <v>0.3608003886744455</v>
      </c>
      <c r="Y176" s="28">
        <f t="shared" si="42"/>
        <v>0.3427317103622708</v>
      </c>
      <c r="Z176" s="28">
        <f t="shared" si="42"/>
        <v>0.3216898879772103</v>
      </c>
      <c r="AA176" s="28">
        <f t="shared" si="42"/>
        <v>0.33513878167614525</v>
      </c>
      <c r="AB176" s="28">
        <f t="shared" si="42"/>
        <v>0.341878075250602</v>
      </c>
      <c r="AC176" s="28">
        <f t="shared" si="42"/>
        <v>0.2774240731555808</v>
      </c>
    </row>
    <row r="177" spans="1:29" ht="15" customHeight="1">
      <c r="A177" s="15" t="s">
        <v>7</v>
      </c>
      <c r="B177" s="28">
        <f t="shared" si="42"/>
        <v>0.06062063645328863</v>
      </c>
      <c r="C177" s="28">
        <f t="shared" si="42"/>
        <v>0.0652361868842679</v>
      </c>
      <c r="D177" s="28">
        <f t="shared" si="42"/>
        <v>0.07744415968543593</v>
      </c>
      <c r="E177" s="28">
        <f t="shared" si="42"/>
        <v>0.04961523534910633</v>
      </c>
      <c r="F177" s="28">
        <f t="shared" si="42"/>
        <v>0.08771971972583624</v>
      </c>
      <c r="G177" s="28">
        <f t="shared" si="42"/>
        <v>0.04465986074885824</v>
      </c>
      <c r="H177" s="28">
        <f t="shared" si="42"/>
        <v>0.05431695520903613</v>
      </c>
      <c r="I177" s="28">
        <f t="shared" si="42"/>
        <v>0.049500703377581154</v>
      </c>
      <c r="J177" s="28">
        <f t="shared" si="42"/>
        <v>0.04858206223138638</v>
      </c>
      <c r="K177" s="28">
        <f t="shared" si="42"/>
        <v>0.06328678092037811</v>
      </c>
      <c r="L177" s="28">
        <f t="shared" si="42"/>
        <v>0.11474899154807845</v>
      </c>
      <c r="M177" s="28">
        <f t="shared" si="42"/>
        <v>0.15153376665715715</v>
      </c>
      <c r="N177" s="28">
        <f t="shared" si="42"/>
        <v>0.21991591257681173</v>
      </c>
      <c r="O177" s="28">
        <f t="shared" si="42"/>
        <v>0.32038754681975073</v>
      </c>
      <c r="P177" s="28">
        <f t="shared" si="42"/>
        <v>0.3365834257124867</v>
      </c>
      <c r="Q177" s="28">
        <f t="shared" si="42"/>
        <v>0.23136348692938216</v>
      </c>
      <c r="R177" s="28">
        <f t="shared" si="42"/>
        <v>0.20306802300861</v>
      </c>
      <c r="S177" s="28">
        <f t="shared" si="42"/>
        <v>0.18622082885140914</v>
      </c>
      <c r="T177" s="28">
        <f t="shared" si="42"/>
        <v>0.1847593969555658</v>
      </c>
      <c r="U177" s="28">
        <f t="shared" si="42"/>
        <v>0.22028178499304657</v>
      </c>
      <c r="V177" s="28">
        <f t="shared" si="42"/>
        <v>0.17803603283641167</v>
      </c>
      <c r="W177" s="28">
        <f t="shared" si="42"/>
        <v>0.20018604858710268</v>
      </c>
      <c r="X177" s="28">
        <f t="shared" si="42"/>
        <v>0.2562415535030939</v>
      </c>
      <c r="Y177" s="28">
        <f t="shared" si="42"/>
        <v>0.18781511906141746</v>
      </c>
      <c r="Z177" s="28">
        <f t="shared" si="42"/>
        <v>0.18383476754950445</v>
      </c>
      <c r="AA177" s="28">
        <f t="shared" si="42"/>
        <v>0.250166023434327</v>
      </c>
      <c r="AB177" s="28">
        <f t="shared" si="42"/>
        <v>0.05990376893596544</v>
      </c>
      <c r="AC177" s="28">
        <f t="shared" si="42"/>
        <v>0.04887030678923469</v>
      </c>
    </row>
    <row r="178" spans="1:29" ht="15" customHeight="1">
      <c r="A178" s="15" t="s">
        <v>8</v>
      </c>
      <c r="B178" s="28">
        <f t="shared" si="42"/>
        <v>0.03248949143248149</v>
      </c>
      <c r="C178" s="28">
        <f t="shared" si="42"/>
        <v>0.01685878986896811</v>
      </c>
      <c r="D178" s="28">
        <f t="shared" si="42"/>
        <v>0.05484372397956941</v>
      </c>
      <c r="E178" s="28">
        <f t="shared" si="42"/>
        <v>0.20812383367415388</v>
      </c>
      <c r="F178" s="28">
        <f t="shared" si="42"/>
        <v>0.3434304376464156</v>
      </c>
      <c r="G178" s="28">
        <f t="shared" si="42"/>
        <v>0.2166568561012648</v>
      </c>
      <c r="H178" s="28">
        <f t="shared" si="42"/>
        <v>0.5446106841931911</v>
      </c>
      <c r="I178" s="28">
        <f t="shared" si="42"/>
        <v>0.761637715752059</v>
      </c>
      <c r="J178" s="28">
        <f t="shared" si="42"/>
        <v>0.47183659324359706</v>
      </c>
      <c r="K178" s="28">
        <f t="shared" si="42"/>
        <v>0.11779461187156504</v>
      </c>
      <c r="L178" s="28">
        <f t="shared" si="42"/>
        <v>0.24860768915491313</v>
      </c>
      <c r="M178" s="28">
        <f t="shared" si="42"/>
        <v>0.15559817604168777</v>
      </c>
      <c r="N178" s="28">
        <f t="shared" si="42"/>
        <v>0.06441020035357706</v>
      </c>
      <c r="O178" s="28">
        <f t="shared" si="42"/>
        <v>0.3076814212522343</v>
      </c>
      <c r="P178" s="28">
        <f t="shared" si="42"/>
        <v>0.05530936373689864</v>
      </c>
      <c r="Q178" s="28">
        <f t="shared" si="42"/>
        <v>0.10585593580901623</v>
      </c>
      <c r="R178" s="28">
        <f t="shared" si="42"/>
        <v>0.1183552231726401</v>
      </c>
      <c r="S178" s="28">
        <f t="shared" si="42"/>
        <v>1.1438154791652304</v>
      </c>
      <c r="T178" s="28">
        <f t="shared" si="42"/>
        <v>0.1349769198909613</v>
      </c>
      <c r="U178" s="28">
        <f t="shared" si="42"/>
        <v>0.1456699534560146</v>
      </c>
      <c r="V178" s="28">
        <f t="shared" si="42"/>
        <v>0.1550597911203125</v>
      </c>
      <c r="W178" s="28">
        <f t="shared" si="42"/>
        <v>0.1389340823278061</v>
      </c>
      <c r="X178" s="28">
        <f t="shared" si="42"/>
        <v>0.060665228348314226</v>
      </c>
      <c r="Y178" s="28">
        <f t="shared" si="42"/>
        <v>0.029532883937266045</v>
      </c>
      <c r="Z178" s="28">
        <f t="shared" si="42"/>
        <v>0.038376505513239505</v>
      </c>
      <c r="AA178" s="28">
        <f t="shared" si="42"/>
        <v>0.07557999545113145</v>
      </c>
      <c r="AB178" s="28">
        <f t="shared" si="42"/>
        <v>0.042714751223473596</v>
      </c>
      <c r="AC178" s="28">
        <f t="shared" si="42"/>
        <v>0.0236394082834538</v>
      </c>
    </row>
    <row r="179" spans="1:29" ht="15" customHeight="1">
      <c r="A179" s="15" t="s">
        <v>9</v>
      </c>
      <c r="B179" s="28">
        <f t="shared" si="42"/>
        <v>1.0971146558114786</v>
      </c>
      <c r="C179" s="28">
        <f t="shared" si="42"/>
        <v>0.7972497296006223</v>
      </c>
      <c r="D179" s="28">
        <f t="shared" si="42"/>
        <v>0.3195701608809525</v>
      </c>
      <c r="E179" s="28">
        <f t="shared" si="42"/>
        <v>0.4201499892296981</v>
      </c>
      <c r="F179" s="28">
        <f t="shared" si="42"/>
        <v>1.1166932315196265</v>
      </c>
      <c r="G179" s="28">
        <f t="shared" si="42"/>
        <v>1.3049583045081727</v>
      </c>
      <c r="H179" s="28">
        <f t="shared" si="42"/>
        <v>1.3121850922956158</v>
      </c>
      <c r="I179" s="28">
        <f t="shared" si="42"/>
        <v>0.05519886579936936</v>
      </c>
      <c r="J179" s="28">
        <f t="shared" si="42"/>
        <v>0.08677217459829052</v>
      </c>
      <c r="K179" s="28">
        <f t="shared" si="42"/>
        <v>0.09772862611195016</v>
      </c>
      <c r="L179" s="28">
        <f t="shared" si="42"/>
        <v>0.38311054001745404</v>
      </c>
      <c r="M179" s="28">
        <f t="shared" si="42"/>
        <v>0.27005286565995656</v>
      </c>
      <c r="N179" s="28">
        <f t="shared" si="42"/>
        <v>0.22938177007293903</v>
      </c>
      <c r="O179" s="28">
        <f t="shared" si="42"/>
        <v>0.15466656761324693</v>
      </c>
      <c r="P179" s="28">
        <f t="shared" si="42"/>
        <v>1.139224727130621</v>
      </c>
      <c r="Q179" s="28">
        <f t="shared" si="42"/>
        <v>0.22522664948215346</v>
      </c>
      <c r="R179" s="28">
        <f t="shared" si="42"/>
        <v>0.0811205901449102</v>
      </c>
      <c r="S179" s="28">
        <f t="shared" si="42"/>
        <v>0.12123529895103763</v>
      </c>
      <c r="T179" s="28">
        <f t="shared" si="42"/>
        <v>0.040653907801452394</v>
      </c>
      <c r="U179" s="28">
        <f t="shared" si="42"/>
        <v>0.041570123264879535</v>
      </c>
      <c r="V179" s="28">
        <f t="shared" si="42"/>
        <v>0.0772450643751627</v>
      </c>
      <c r="W179" s="28">
        <f t="shared" si="42"/>
        <v>0.09039333536412594</v>
      </c>
      <c r="X179" s="28">
        <f t="shared" si="42"/>
        <v>0.0947493419622658</v>
      </c>
      <c r="Y179" s="28">
        <f t="shared" si="42"/>
        <v>0.10016744497732333</v>
      </c>
      <c r="Z179" s="28">
        <f t="shared" si="42"/>
        <v>0.11185716898458496</v>
      </c>
      <c r="AA179" s="28">
        <f t="shared" si="42"/>
        <v>0.10734992235722522</v>
      </c>
      <c r="AB179" s="28">
        <f t="shared" si="42"/>
        <v>0.5230757505955349</v>
      </c>
      <c r="AC179" s="28">
        <f t="shared" si="42"/>
        <v>0.35107479763274857</v>
      </c>
    </row>
    <row r="180" spans="1:29" ht="15" customHeight="1">
      <c r="A180" s="15" t="s">
        <v>10</v>
      </c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</row>
    <row r="181" spans="1:29" ht="15" customHeight="1">
      <c r="A181" s="41" t="s">
        <v>2</v>
      </c>
      <c r="B181" s="28">
        <f aca="true" t="shared" si="43" ref="B181:AC181">(B13/B$168)*100</f>
        <v>2.149060994265605</v>
      </c>
      <c r="C181" s="28">
        <f t="shared" si="43"/>
        <v>1.838341086581392</v>
      </c>
      <c r="D181" s="28">
        <f t="shared" si="43"/>
        <v>2.1125380602130295</v>
      </c>
      <c r="E181" s="28">
        <f t="shared" si="43"/>
        <v>2.265669501850108</v>
      </c>
      <c r="F181" s="28">
        <f t="shared" si="43"/>
        <v>2.284150454990325</v>
      </c>
      <c r="G181" s="28">
        <f t="shared" si="43"/>
        <v>2.0408567061515424</v>
      </c>
      <c r="H181" s="28">
        <f t="shared" si="43"/>
        <v>1.5301048538449453</v>
      </c>
      <c r="I181" s="28">
        <f t="shared" si="43"/>
        <v>1.7157716874694104</v>
      </c>
      <c r="J181" s="28">
        <f t="shared" si="43"/>
        <v>2.11835994432928</v>
      </c>
      <c r="K181" s="28">
        <f t="shared" si="43"/>
        <v>1.952289521042753</v>
      </c>
      <c r="L181" s="28">
        <f t="shared" si="43"/>
        <v>1.9697043432564443</v>
      </c>
      <c r="M181" s="28">
        <f t="shared" si="43"/>
        <v>2.026572920145898</v>
      </c>
      <c r="N181" s="28">
        <f t="shared" si="43"/>
        <v>1.9627147835818155</v>
      </c>
      <c r="O181" s="28">
        <f t="shared" si="43"/>
        <v>1.8927017240533004</v>
      </c>
      <c r="P181" s="28">
        <f t="shared" si="43"/>
        <v>1.673973820589261</v>
      </c>
      <c r="Q181" s="28">
        <f t="shared" si="43"/>
        <v>1.5940743516501785</v>
      </c>
      <c r="R181" s="28">
        <f t="shared" si="43"/>
        <v>1.5689048865966388</v>
      </c>
      <c r="S181" s="28">
        <f t="shared" si="43"/>
        <v>1.7109333553067991</v>
      </c>
      <c r="T181" s="28">
        <f t="shared" si="43"/>
        <v>2.169194884065569</v>
      </c>
      <c r="U181" s="28">
        <f t="shared" si="43"/>
        <v>2.2827034898445895</v>
      </c>
      <c r="V181" s="28">
        <f t="shared" si="43"/>
        <v>2.2660685166965773</v>
      </c>
      <c r="W181" s="28">
        <f t="shared" si="43"/>
        <v>2.4403053822644805</v>
      </c>
      <c r="X181" s="28">
        <f t="shared" si="43"/>
        <v>2.4330730924946877</v>
      </c>
      <c r="Y181" s="28">
        <f t="shared" si="43"/>
        <v>2.411926419771642</v>
      </c>
      <c r="Z181" s="28">
        <f t="shared" si="43"/>
        <v>2.205332365481504</v>
      </c>
      <c r="AA181" s="28">
        <f t="shared" si="43"/>
        <v>2.3667761087047823</v>
      </c>
      <c r="AB181" s="28">
        <f t="shared" si="43"/>
        <v>2.617487850840625</v>
      </c>
      <c r="AC181" s="28">
        <f t="shared" si="43"/>
        <v>1.9373317619072843</v>
      </c>
    </row>
    <row r="182" spans="1:29" ht="15" customHeight="1">
      <c r="A182" s="15" t="s">
        <v>11</v>
      </c>
      <c r="B182" s="28"/>
      <c r="C182" s="28"/>
      <c r="D182" s="28"/>
      <c r="E182" s="28">
        <f>(E14/E$168)*100</f>
        <v>0.4968956528970424</v>
      </c>
      <c r="F182" s="28"/>
      <c r="G182" s="28"/>
      <c r="H182" s="28"/>
      <c r="I182" s="28"/>
      <c r="J182" s="28"/>
      <c r="K182" s="28"/>
      <c r="L182" s="28"/>
      <c r="M182" s="28">
        <f aca="true" t="shared" si="44" ref="M182:O183">(M14/M$168)*100</f>
        <v>0.4878997643305614</v>
      </c>
      <c r="N182" s="28">
        <f t="shared" si="44"/>
        <v>0.9385796181340309</v>
      </c>
      <c r="O182" s="28">
        <f t="shared" si="44"/>
        <v>0.7592186639970663</v>
      </c>
      <c r="P182" s="28"/>
      <c r="Q182" s="28"/>
      <c r="R182" s="28"/>
      <c r="S182" s="28"/>
      <c r="T182" s="28"/>
      <c r="U182" s="28"/>
      <c r="V182" s="28">
        <f>(V14/V$168)*100</f>
        <v>0.10313745883281625</v>
      </c>
      <c r="W182" s="28"/>
      <c r="X182" s="28"/>
      <c r="Y182" s="28"/>
      <c r="Z182" s="28"/>
      <c r="AA182" s="28"/>
      <c r="AB182" s="28"/>
      <c r="AC182" s="28"/>
    </row>
    <row r="183" spans="1:29" ht="15" customHeight="1">
      <c r="A183" s="15" t="s">
        <v>12</v>
      </c>
      <c r="B183" s="28"/>
      <c r="C183" s="28"/>
      <c r="D183" s="28"/>
      <c r="E183" s="28">
        <f>(E15/E$168)*100</f>
        <v>0.04162476673483077</v>
      </c>
      <c r="F183" s="28"/>
      <c r="G183" s="28"/>
      <c r="H183" s="28"/>
      <c r="I183" s="28"/>
      <c r="J183" s="28"/>
      <c r="K183" s="28">
        <f>(K15/K$168)*100</f>
        <v>5.025185096184968</v>
      </c>
      <c r="L183" s="28">
        <f>(L15/L$168)*100</f>
        <v>5.6820456168526015</v>
      </c>
      <c r="M183" s="28">
        <f t="shared" si="44"/>
        <v>5.487452061694464</v>
      </c>
      <c r="N183" s="28">
        <f t="shared" si="44"/>
        <v>5.3891584822017276</v>
      </c>
      <c r="O183" s="28">
        <f t="shared" si="44"/>
        <v>6.076521615236379</v>
      </c>
      <c r="P183" s="28">
        <f aca="true" t="shared" si="45" ref="P183:U183">(P15/P$168)*100</f>
        <v>5.7677100061574675</v>
      </c>
      <c r="Q183" s="28">
        <f t="shared" si="45"/>
        <v>4.151750551099967</v>
      </c>
      <c r="R183" s="28">
        <f t="shared" si="45"/>
        <v>2.5299592194964124</v>
      </c>
      <c r="S183" s="28">
        <f t="shared" si="45"/>
        <v>2.615895459538554</v>
      </c>
      <c r="T183" s="28">
        <f t="shared" si="45"/>
        <v>2.086706352511396</v>
      </c>
      <c r="U183" s="28">
        <f t="shared" si="45"/>
        <v>2.1383902876919145</v>
      </c>
      <c r="V183" s="28">
        <f>(V15/V$168)*100</f>
        <v>0.18141013844350853</v>
      </c>
      <c r="W183" s="28">
        <f aca="true" t="shared" si="46" ref="W183:AC186">(W15/W$168)*100</f>
        <v>0.17775336617332793</v>
      </c>
      <c r="X183" s="28">
        <f t="shared" si="46"/>
        <v>0.16901973354301966</v>
      </c>
      <c r="Y183" s="28">
        <f t="shared" si="46"/>
        <v>0</v>
      </c>
      <c r="Z183" s="28">
        <f t="shared" si="46"/>
        <v>0</v>
      </c>
      <c r="AA183" s="28">
        <f t="shared" si="46"/>
        <v>0</v>
      </c>
      <c r="AB183" s="28">
        <f t="shared" si="46"/>
        <v>0</v>
      </c>
      <c r="AC183" s="28">
        <f t="shared" si="46"/>
        <v>0</v>
      </c>
    </row>
    <row r="184" spans="1:29" ht="15" customHeight="1">
      <c r="A184" s="15" t="s">
        <v>13</v>
      </c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>
        <f>(Q16/Q$168)*100</f>
        <v>1.5799661638257603</v>
      </c>
      <c r="R184" s="28">
        <f>(R16/R$168)*100</f>
        <v>1.351754353720999</v>
      </c>
      <c r="S184" s="28">
        <f>(S16/S$168)*100</f>
        <v>1.8769644400923209</v>
      </c>
      <c r="T184" s="28">
        <f>(T16/T$168)*100</f>
        <v>2.098017152821112</v>
      </c>
      <c r="U184" s="28">
        <f>(U16/U$168)*100</f>
        <v>2.2023714608144425</v>
      </c>
      <c r="V184" s="28">
        <f>(V16/V$168)*100</f>
        <v>2.2262042828605133</v>
      </c>
      <c r="W184" s="28">
        <f t="shared" si="46"/>
        <v>2.441678005852623</v>
      </c>
      <c r="X184" s="28">
        <f t="shared" si="46"/>
        <v>2.348528910582612</v>
      </c>
      <c r="Y184" s="28">
        <f t="shared" si="46"/>
        <v>2.4047276367757244</v>
      </c>
      <c r="Z184" s="28">
        <f t="shared" si="46"/>
        <v>2.3290833174269143</v>
      </c>
      <c r="AA184" s="28">
        <f t="shared" si="46"/>
        <v>2.5345256589279064</v>
      </c>
      <c r="AB184" s="28">
        <f t="shared" si="46"/>
        <v>2.57526076356268</v>
      </c>
      <c r="AC184" s="28">
        <f t="shared" si="46"/>
        <v>2.0372060799260354</v>
      </c>
    </row>
    <row r="185" spans="1:29" ht="15" customHeight="1">
      <c r="A185" s="15" t="s">
        <v>14</v>
      </c>
      <c r="B185" s="28">
        <f aca="true" t="shared" si="47" ref="B185:Q186">(B17/B$168)*100</f>
        <v>5.146018472256946</v>
      </c>
      <c r="C185" s="28">
        <f t="shared" si="47"/>
        <v>4.178292254336574</v>
      </c>
      <c r="D185" s="28">
        <f t="shared" si="47"/>
        <v>4.693658487394358</v>
      </c>
      <c r="E185" s="28">
        <f t="shared" si="47"/>
        <v>5.646659762371888</v>
      </c>
      <c r="F185" s="28">
        <f t="shared" si="47"/>
        <v>5.59314913123214</v>
      </c>
      <c r="G185" s="28">
        <f t="shared" si="47"/>
        <v>7.902816751122327</v>
      </c>
      <c r="H185" s="28">
        <f t="shared" si="47"/>
        <v>4.212343354898615</v>
      </c>
      <c r="I185" s="28">
        <f t="shared" si="47"/>
        <v>5.961402530510551</v>
      </c>
      <c r="J185" s="28">
        <f t="shared" si="47"/>
        <v>5.24660383239832</v>
      </c>
      <c r="K185" s="28"/>
      <c r="L185" s="28"/>
      <c r="M185" s="28"/>
      <c r="N185" s="28"/>
      <c r="O185" s="28"/>
      <c r="P185" s="28"/>
      <c r="Q185" s="28"/>
      <c r="R185" s="28">
        <f aca="true" t="shared" si="48" ref="R185:U186">(R17/R$168)*100</f>
        <v>1.0880493483525502</v>
      </c>
      <c r="S185" s="28">
        <f t="shared" si="48"/>
        <v>0.65113096933427</v>
      </c>
      <c r="T185" s="28">
        <f t="shared" si="48"/>
        <v>0.7338101200479202</v>
      </c>
      <c r="U185" s="28">
        <f t="shared" si="48"/>
        <v>0.6414522701019819</v>
      </c>
      <c r="V185" s="28">
        <f>(V17/V$168)*100</f>
        <v>0.11877698694784168</v>
      </c>
      <c r="W185" s="28">
        <f t="shared" si="46"/>
        <v>0.14072970357968884</v>
      </c>
      <c r="X185" s="28">
        <f t="shared" si="46"/>
        <v>0.11780097333345359</v>
      </c>
      <c r="Y185" s="28">
        <f t="shared" si="46"/>
        <v>0.205917689862372</v>
      </c>
      <c r="Z185" s="28">
        <f t="shared" si="46"/>
        <v>0</v>
      </c>
      <c r="AA185" s="28">
        <f t="shared" si="46"/>
        <v>0</v>
      </c>
      <c r="AB185" s="28">
        <f t="shared" si="46"/>
        <v>0.005613817210491485</v>
      </c>
      <c r="AC185" s="28">
        <f t="shared" si="46"/>
        <v>0.011488946245672158</v>
      </c>
    </row>
    <row r="186" spans="1:29" ht="15" customHeight="1">
      <c r="A186" s="15" t="s">
        <v>15</v>
      </c>
      <c r="B186" s="28">
        <f t="shared" si="47"/>
        <v>0.08994042140455241</v>
      </c>
      <c r="C186" s="28">
        <f t="shared" si="47"/>
        <v>1.1715637307493054</v>
      </c>
      <c r="D186" s="28">
        <f t="shared" si="47"/>
        <v>0.01446427885175457</v>
      </c>
      <c r="E186" s="28">
        <f t="shared" si="47"/>
        <v>0.018675397575225416</v>
      </c>
      <c r="F186" s="28">
        <f t="shared" si="47"/>
        <v>0.023319350704386246</v>
      </c>
      <c r="G186" s="28">
        <f t="shared" si="47"/>
        <v>0.17227965269891835</v>
      </c>
      <c r="H186" s="28">
        <f t="shared" si="47"/>
        <v>0.025339906141423365</v>
      </c>
      <c r="I186" s="28">
        <f t="shared" si="47"/>
        <v>0.14860207789452923</v>
      </c>
      <c r="J186" s="28">
        <f t="shared" si="47"/>
        <v>0.028578873410886326</v>
      </c>
      <c r="K186" s="28">
        <f t="shared" si="47"/>
        <v>0.0010916441912927422</v>
      </c>
      <c r="L186" s="28">
        <f t="shared" si="47"/>
        <v>0.0010833249490702762</v>
      </c>
      <c r="M186" s="28">
        <f t="shared" si="47"/>
        <v>0.06803015128553815</v>
      </c>
      <c r="N186" s="28">
        <f t="shared" si="47"/>
        <v>0.002924159743741483</v>
      </c>
      <c r="O186" s="28">
        <f t="shared" si="47"/>
        <v>0.008610911057283026</v>
      </c>
      <c r="P186" s="28">
        <f t="shared" si="47"/>
        <v>0.024538821959593116</v>
      </c>
      <c r="Q186" s="28">
        <f t="shared" si="47"/>
        <v>0.022087159372994023</v>
      </c>
      <c r="R186" s="28">
        <f t="shared" si="48"/>
        <v>0.04683455166338921</v>
      </c>
      <c r="S186" s="28">
        <f t="shared" si="48"/>
        <v>0.12270558275943153</v>
      </c>
      <c r="T186" s="28">
        <f t="shared" si="48"/>
        <v>0.1639469693705311</v>
      </c>
      <c r="U186" s="28">
        <f t="shared" si="48"/>
        <v>0.3134056846379523</v>
      </c>
      <c r="V186" s="28">
        <f>(V18/V$168)*100</f>
        <v>0.3913716383472046</v>
      </c>
      <c r="W186" s="28">
        <f t="shared" si="46"/>
        <v>0.5821249073216763</v>
      </c>
      <c r="X186" s="28">
        <f t="shared" si="46"/>
        <v>0.6250280723579131</v>
      </c>
      <c r="Y186" s="28">
        <f t="shared" si="46"/>
        <v>0.2046129870775933</v>
      </c>
      <c r="Z186" s="28">
        <f t="shared" si="46"/>
        <v>0.2521720269182874</v>
      </c>
      <c r="AA186" s="28">
        <f t="shared" si="46"/>
        <v>0.48238388544225175</v>
      </c>
      <c r="AB186" s="28">
        <f t="shared" si="46"/>
        <v>0.28586798798357727</v>
      </c>
      <c r="AC186" s="28">
        <f t="shared" si="46"/>
        <v>0.291688135332046</v>
      </c>
    </row>
    <row r="187" spans="1:29" ht="15" customHeight="1">
      <c r="A187" s="15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30"/>
      <c r="AC187" s="28"/>
    </row>
    <row r="188" spans="1:29" s="27" customFormat="1" ht="15" customHeight="1">
      <c r="A188" s="7" t="s">
        <v>21</v>
      </c>
      <c r="B188" s="26">
        <f aca="true" t="shared" si="49" ref="B188:AC188">(B20/B$168)*100</f>
        <v>9.053474136978073</v>
      </c>
      <c r="C188" s="26">
        <f t="shared" si="49"/>
        <v>8.42157636526946</v>
      </c>
      <c r="D188" s="26">
        <f t="shared" si="49"/>
        <v>7.627195042015831</v>
      </c>
      <c r="E188" s="26">
        <f t="shared" si="49"/>
        <v>9.415466487963272</v>
      </c>
      <c r="F188" s="26">
        <f t="shared" si="49"/>
        <v>9.648080551504435</v>
      </c>
      <c r="G188" s="26">
        <f t="shared" si="49"/>
        <v>11.876625721394547</v>
      </c>
      <c r="H188" s="26">
        <f t="shared" si="49"/>
        <v>7.84421928637887</v>
      </c>
      <c r="I188" s="26">
        <f t="shared" si="49"/>
        <v>8.870064527428966</v>
      </c>
      <c r="J188" s="26">
        <f t="shared" si="49"/>
        <v>8.20329762245147</v>
      </c>
      <c r="K188" s="26">
        <f t="shared" si="49"/>
        <v>7.492896679488786</v>
      </c>
      <c r="L188" s="26">
        <f t="shared" si="49"/>
        <v>8.671459689757894</v>
      </c>
      <c r="M188" s="26">
        <f t="shared" si="49"/>
        <v>8.950903339908404</v>
      </c>
      <c r="N188" s="26">
        <f t="shared" si="49"/>
        <v>9.138451223310758</v>
      </c>
      <c r="O188" s="26">
        <f t="shared" si="49"/>
        <v>9.851264216294222</v>
      </c>
      <c r="P188" s="26">
        <f t="shared" si="49"/>
        <v>9.306392884804051</v>
      </c>
      <c r="Q188" s="26">
        <f t="shared" si="49"/>
        <v>8.192553938256209</v>
      </c>
      <c r="R188" s="26">
        <f t="shared" si="49"/>
        <v>7.266624704561446</v>
      </c>
      <c r="S188" s="26">
        <f t="shared" si="49"/>
        <v>8.744437641729025</v>
      </c>
      <c r="T188" s="26">
        <f t="shared" si="49"/>
        <v>7.930662349481272</v>
      </c>
      <c r="U188" s="26">
        <f t="shared" si="49"/>
        <v>8.329864704433684</v>
      </c>
      <c r="V188" s="26">
        <f t="shared" si="49"/>
        <v>6.039508277627528</v>
      </c>
      <c r="W188" s="26">
        <f t="shared" si="49"/>
        <v>6.575818867865191</v>
      </c>
      <c r="X188" s="26">
        <f t="shared" si="49"/>
        <v>6.4659072947998055</v>
      </c>
      <c r="Y188" s="26">
        <f t="shared" si="49"/>
        <v>6.266497578408667</v>
      </c>
      <c r="Z188" s="26">
        <f t="shared" si="49"/>
        <v>5.836990502601088</v>
      </c>
      <c r="AA188" s="26">
        <f t="shared" si="49"/>
        <v>6.151920375993769</v>
      </c>
      <c r="AB188" s="26">
        <f t="shared" si="49"/>
        <v>6.45180278183677</v>
      </c>
      <c r="AC188" s="26">
        <f t="shared" si="49"/>
        <v>4.978723509272057</v>
      </c>
    </row>
    <row r="189" spans="1:29" ht="15" customHeight="1">
      <c r="A189" s="15" t="s">
        <v>32</v>
      </c>
      <c r="B189" s="28">
        <f aca="true" t="shared" si="50" ref="B189:AC189">(B21/B$168)*100</f>
        <v>2.7687386113436663</v>
      </c>
      <c r="C189" s="28">
        <f t="shared" si="50"/>
        <v>2.354855315320502</v>
      </c>
      <c r="D189" s="28">
        <f t="shared" si="50"/>
        <v>2.3221194339920985</v>
      </c>
      <c r="E189" s="28">
        <f t="shared" si="50"/>
        <v>2.024375932184136</v>
      </c>
      <c r="F189" s="28">
        <f t="shared" si="50"/>
        <v>2.7804458255097195</v>
      </c>
      <c r="G189" s="28">
        <f t="shared" si="50"/>
        <v>2.3708591582040235</v>
      </c>
      <c r="H189" s="28">
        <f t="shared" si="50"/>
        <v>2.295294531443878</v>
      </c>
      <c r="I189" s="28">
        <f t="shared" si="50"/>
        <v>1.240366665650423</v>
      </c>
      <c r="J189" s="28">
        <f t="shared" si="50"/>
        <v>1.3521872483261184</v>
      </c>
      <c r="K189" s="28">
        <f t="shared" si="50"/>
        <v>2.270589224530952</v>
      </c>
      <c r="L189" s="28">
        <f t="shared" si="50"/>
        <v>2.5013339352408646</v>
      </c>
      <c r="M189" s="28">
        <f t="shared" si="50"/>
        <v>2.5592063363702366</v>
      </c>
      <c r="N189" s="28">
        <f t="shared" si="50"/>
        <v>3.6343268586210375</v>
      </c>
      <c r="O189" s="28">
        <f t="shared" si="50"/>
        <v>4.995250592822027</v>
      </c>
      <c r="P189" s="28">
        <f t="shared" si="50"/>
        <v>4.771598864729582</v>
      </c>
      <c r="Q189" s="28">
        <f t="shared" si="50"/>
        <v>4.114206187617498</v>
      </c>
      <c r="R189" s="28">
        <f t="shared" si="50"/>
        <v>3.2874739875464263</v>
      </c>
      <c r="S189" s="28">
        <f t="shared" si="50"/>
        <v>1.496781388660641</v>
      </c>
      <c r="T189" s="28">
        <f t="shared" si="50"/>
        <v>2.32661511555673</v>
      </c>
      <c r="U189" s="28">
        <f t="shared" si="50"/>
        <v>2.3542749909296443</v>
      </c>
      <c r="V189" s="28">
        <f t="shared" si="50"/>
        <v>2.291556557883153</v>
      </c>
      <c r="W189" s="28">
        <f t="shared" si="50"/>
        <v>2.3735293357939455</v>
      </c>
      <c r="X189" s="28">
        <f t="shared" si="50"/>
        <v>1.2257092102454665</v>
      </c>
      <c r="Y189" s="28">
        <f t="shared" si="50"/>
        <v>2.31422508248931</v>
      </c>
      <c r="Z189" s="28">
        <f t="shared" si="50"/>
        <v>2.194609353388731</v>
      </c>
      <c r="AA189" s="28">
        <f t="shared" si="50"/>
        <v>2.2396144210627127</v>
      </c>
      <c r="AB189" s="28">
        <f t="shared" si="50"/>
        <v>1.2925123459295043</v>
      </c>
      <c r="AC189" s="28">
        <f t="shared" si="50"/>
        <v>1.0668060404397426</v>
      </c>
    </row>
    <row r="190" spans="1:29" ht="15" customHeight="1">
      <c r="A190" s="16" t="s">
        <v>24</v>
      </c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>
        <f aca="true" t="shared" si="51" ref="X190:AC203">(X22/X$168)*100</f>
        <v>0.9787269425882745</v>
      </c>
      <c r="Y190" s="28">
        <f t="shared" si="51"/>
        <v>2.1290900590045783</v>
      </c>
      <c r="Z190" s="28">
        <f t="shared" si="51"/>
        <v>1.9914569881648625</v>
      </c>
      <c r="AA190" s="28">
        <f t="shared" si="51"/>
        <v>1.9962185167791162</v>
      </c>
      <c r="AB190" s="28">
        <f t="shared" si="51"/>
        <v>1.0865351570664026</v>
      </c>
      <c r="AC190" s="28">
        <f t="shared" si="51"/>
        <v>0.8950164445963971</v>
      </c>
    </row>
    <row r="191" spans="1:29" ht="15" customHeight="1">
      <c r="A191" s="16" t="s">
        <v>25</v>
      </c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>
        <f t="shared" si="51"/>
        <v>0.0822914233693541</v>
      </c>
      <c r="Y191" s="28">
        <f t="shared" si="51"/>
        <v>0.049419026389223276</v>
      </c>
      <c r="Z191" s="28">
        <f t="shared" si="51"/>
        <v>0.04163630810301955</v>
      </c>
      <c r="AA191" s="28">
        <f t="shared" si="51"/>
        <v>0.0623610123819552</v>
      </c>
      <c r="AB191" s="28">
        <f t="shared" si="51"/>
        <v>0.03986724183501326</v>
      </c>
      <c r="AC191" s="28">
        <f t="shared" si="51"/>
        <v>0.02894925529814559</v>
      </c>
    </row>
    <row r="192" spans="1:29" ht="15" customHeight="1">
      <c r="A192" s="16" t="s">
        <v>26</v>
      </c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>
        <f t="shared" si="51"/>
        <v>0.16469084428783798</v>
      </c>
      <c r="Y192" s="28">
        <f t="shared" si="51"/>
        <v>0.13571599709550858</v>
      </c>
      <c r="Z192" s="28">
        <f t="shared" si="51"/>
        <v>0.16151605712084852</v>
      </c>
      <c r="AA192" s="28">
        <f t="shared" si="51"/>
        <v>0.18103489190164115</v>
      </c>
      <c r="AB192" s="28">
        <f t="shared" si="51"/>
        <v>0.16610994702808835</v>
      </c>
      <c r="AC192" s="28">
        <f t="shared" si="51"/>
        <v>0.14284034054519976</v>
      </c>
    </row>
    <row r="193" spans="1:29" ht="15" customHeight="1">
      <c r="A193" s="15" t="s">
        <v>18</v>
      </c>
      <c r="B193" s="28">
        <f aca="true" t="shared" si="52" ref="B193:W193">(B25/B$168)*100</f>
        <v>0.8443305639343665</v>
      </c>
      <c r="C193" s="28">
        <f t="shared" si="52"/>
        <v>0.8092219137104691</v>
      </c>
      <c r="D193" s="28">
        <f t="shared" si="52"/>
        <v>0.6890119498861839</v>
      </c>
      <c r="E193" s="28">
        <f t="shared" si="52"/>
        <v>0.8560021784107053</v>
      </c>
      <c r="F193" s="28">
        <f t="shared" si="52"/>
        <v>0.897250692950095</v>
      </c>
      <c r="G193" s="28">
        <f t="shared" si="52"/>
        <v>1.0066841396016368</v>
      </c>
      <c r="H193" s="28">
        <f t="shared" si="52"/>
        <v>0.4644391328060066</v>
      </c>
      <c r="I193" s="28">
        <f t="shared" si="52"/>
        <v>0.5857944227709108</v>
      </c>
      <c r="J193" s="28">
        <f t="shared" si="52"/>
        <v>1.1568436707061451</v>
      </c>
      <c r="K193" s="28">
        <f t="shared" si="52"/>
        <v>0.8983393392150121</v>
      </c>
      <c r="L193" s="28">
        <f t="shared" si="52"/>
        <v>0.6198691995476662</v>
      </c>
      <c r="M193" s="28">
        <f t="shared" si="52"/>
        <v>1.1138824664495097</v>
      </c>
      <c r="N193" s="28">
        <f t="shared" si="52"/>
        <v>0.8039698956195962</v>
      </c>
      <c r="O193" s="28">
        <f t="shared" si="52"/>
        <v>1.007101255400846</v>
      </c>
      <c r="P193" s="28">
        <f t="shared" si="52"/>
        <v>1.0698858819076924</v>
      </c>
      <c r="Q193" s="28">
        <f t="shared" si="52"/>
        <v>0.6759695090821243</v>
      </c>
      <c r="R193" s="28">
        <f t="shared" si="52"/>
        <v>0.32044119078704275</v>
      </c>
      <c r="S193" s="28">
        <f t="shared" si="52"/>
        <v>0.3096039202559201</v>
      </c>
      <c r="T193" s="28">
        <f t="shared" si="52"/>
        <v>0.13587377075762677</v>
      </c>
      <c r="U193" s="28">
        <f t="shared" si="52"/>
        <v>0.15120571610577627</v>
      </c>
      <c r="V193" s="28">
        <f t="shared" si="52"/>
        <v>0.30454987413845264</v>
      </c>
      <c r="W193" s="28">
        <f t="shared" si="52"/>
        <v>0.45256301639719315</v>
      </c>
      <c r="X193" s="28">
        <f t="shared" si="51"/>
        <v>0.817284260496054</v>
      </c>
      <c r="Y193" s="28">
        <f t="shared" si="51"/>
        <v>0.6478979932912</v>
      </c>
      <c r="Z193" s="28">
        <f t="shared" si="51"/>
        <v>0.3837191864010713</v>
      </c>
      <c r="AA193" s="28">
        <f t="shared" si="51"/>
        <v>0.5158473336783248</v>
      </c>
      <c r="AB193" s="28">
        <f t="shared" si="51"/>
        <v>0.4812439568286953</v>
      </c>
      <c r="AC193" s="28">
        <f t="shared" si="51"/>
        <v>0.5140849653531856</v>
      </c>
    </row>
    <row r="194" spans="1:29" ht="15" customHeight="1">
      <c r="A194" s="17" t="s">
        <v>27</v>
      </c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>
        <f t="shared" si="51"/>
        <v>0.02337111827516574</v>
      </c>
      <c r="Y194" s="28">
        <f t="shared" si="51"/>
        <v>0.011097034431733594</v>
      </c>
      <c r="Z194" s="28">
        <f t="shared" si="51"/>
        <v>0.016538747455174245</v>
      </c>
      <c r="AA194" s="28">
        <f t="shared" si="51"/>
        <v>0.007179234162011674</v>
      </c>
      <c r="AB194" s="28">
        <f t="shared" si="51"/>
        <v>0.008796522509313663</v>
      </c>
      <c r="AC194" s="28">
        <f t="shared" si="51"/>
        <v>0.010062395565978226</v>
      </c>
    </row>
    <row r="195" spans="1:29" ht="15" customHeight="1">
      <c r="A195" s="17" t="s">
        <v>28</v>
      </c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>
        <f t="shared" si="51"/>
        <v>0.7939131422208883</v>
      </c>
      <c r="Y195" s="28">
        <f t="shared" si="51"/>
        <v>0.6368009588594665</v>
      </c>
      <c r="Z195" s="28">
        <f t="shared" si="51"/>
        <v>0.367180438945897</v>
      </c>
      <c r="AA195" s="28">
        <f t="shared" si="51"/>
        <v>0.5086680995163132</v>
      </c>
      <c r="AB195" s="28">
        <f t="shared" si="51"/>
        <v>0.47244743431938163</v>
      </c>
      <c r="AC195" s="28">
        <f t="shared" si="51"/>
        <v>0.5040225697872074</v>
      </c>
    </row>
    <row r="196" spans="1:29" ht="15" customHeight="1">
      <c r="A196" s="15" t="s">
        <v>19</v>
      </c>
      <c r="B196" s="28">
        <f aca="true" t="shared" si="53" ref="B196:W196">(B28/B$168)*100</f>
        <v>4.455022459351486</v>
      </c>
      <c r="C196" s="28">
        <f t="shared" si="53"/>
        <v>4.156302528420529</v>
      </c>
      <c r="D196" s="28">
        <f t="shared" si="53"/>
        <v>4.539975524594466</v>
      </c>
      <c r="E196" s="28">
        <f t="shared" si="53"/>
        <v>5.861008728571116</v>
      </c>
      <c r="F196" s="28">
        <f t="shared" si="53"/>
        <v>0.18174196666907416</v>
      </c>
      <c r="G196" s="28">
        <f t="shared" si="53"/>
        <v>1.1706960649150862</v>
      </c>
      <c r="H196" s="28">
        <f t="shared" si="53"/>
        <v>0.8947371598425939</v>
      </c>
      <c r="I196" s="28">
        <f t="shared" si="53"/>
        <v>0.7071469549320054</v>
      </c>
      <c r="J196" s="28">
        <f t="shared" si="53"/>
        <v>0.7339734274468054</v>
      </c>
      <c r="K196" s="28">
        <f t="shared" si="53"/>
        <v>1.1620553715500996</v>
      </c>
      <c r="L196" s="28">
        <f t="shared" si="53"/>
        <v>1.2305134464175609</v>
      </c>
      <c r="M196" s="28">
        <f t="shared" si="53"/>
        <v>1.3362389540178607</v>
      </c>
      <c r="N196" s="28">
        <f t="shared" si="53"/>
        <v>1.489918387116488</v>
      </c>
      <c r="O196" s="28">
        <f t="shared" si="53"/>
        <v>1.3365168756841423</v>
      </c>
      <c r="P196" s="28">
        <f t="shared" si="53"/>
        <v>1.1420461849911816</v>
      </c>
      <c r="Q196" s="28">
        <f t="shared" si="53"/>
        <v>0.9489240331557758</v>
      </c>
      <c r="R196" s="28">
        <f t="shared" si="53"/>
        <v>1.0960783113600898</v>
      </c>
      <c r="S196" s="28">
        <f t="shared" si="53"/>
        <v>3.240355988155751</v>
      </c>
      <c r="T196" s="28">
        <f t="shared" si="53"/>
        <v>2.0547003887333752</v>
      </c>
      <c r="U196" s="28">
        <f t="shared" si="53"/>
        <v>2.3800744580174387</v>
      </c>
      <c r="V196" s="28">
        <f t="shared" si="53"/>
        <v>2.309748840425592</v>
      </c>
      <c r="W196" s="28">
        <f t="shared" si="53"/>
        <v>2.481363182391063</v>
      </c>
      <c r="X196" s="28">
        <f t="shared" si="51"/>
        <v>3.6648984919678864</v>
      </c>
      <c r="Y196" s="28">
        <f t="shared" si="51"/>
        <v>2.4634165963484356</v>
      </c>
      <c r="Z196" s="28">
        <f t="shared" si="51"/>
        <v>2.5164480137134326</v>
      </c>
      <c r="AA196" s="28">
        <f t="shared" si="51"/>
        <v>3.0140138489512593</v>
      </c>
      <c r="AB196" s="28">
        <f t="shared" si="51"/>
        <v>4.070324118227734</v>
      </c>
      <c r="AC196" s="28">
        <f t="shared" si="51"/>
        <v>3.1559525827406376</v>
      </c>
    </row>
    <row r="197" spans="1:29" ht="15" customHeight="1">
      <c r="A197" s="16" t="s">
        <v>29</v>
      </c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>
        <f t="shared" si="51"/>
        <v>2.819448202489453</v>
      </c>
      <c r="Y197" s="28">
        <f t="shared" si="51"/>
        <v>1.6317717075135347</v>
      </c>
      <c r="Z197" s="28">
        <f t="shared" si="51"/>
        <v>1.790896101811203</v>
      </c>
      <c r="AA197" s="28">
        <f t="shared" si="51"/>
        <v>2.2384627140753146</v>
      </c>
      <c r="AB197" s="28">
        <f t="shared" si="51"/>
        <v>3.2728097355139174</v>
      </c>
      <c r="AC197" s="28">
        <f t="shared" si="51"/>
        <v>2.466307610260658</v>
      </c>
    </row>
    <row r="198" spans="1:29" ht="15" customHeight="1">
      <c r="A198" s="16" t="s">
        <v>30</v>
      </c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>
        <f t="shared" si="51"/>
        <v>0.8454502894784329</v>
      </c>
      <c r="Y198" s="28">
        <f t="shared" si="51"/>
        <v>0.8316448888349007</v>
      </c>
      <c r="Z198" s="28">
        <f t="shared" si="51"/>
        <v>0.7255519119022295</v>
      </c>
      <c r="AA198" s="28">
        <f t="shared" si="51"/>
        <v>0.7755511348759448</v>
      </c>
      <c r="AB198" s="28">
        <f t="shared" si="51"/>
        <v>0.7975143827138171</v>
      </c>
      <c r="AC198" s="28">
        <f t="shared" si="51"/>
        <v>0.6896449724799799</v>
      </c>
    </row>
    <row r="199" spans="1:29" ht="15" customHeight="1">
      <c r="A199" s="15" t="s">
        <v>16</v>
      </c>
      <c r="B199" s="28"/>
      <c r="C199" s="28"/>
      <c r="D199" s="28"/>
      <c r="E199" s="28"/>
      <c r="F199" s="28"/>
      <c r="G199" s="28">
        <f>G31/G$168</f>
        <v>1.413286732558805E-06</v>
      </c>
      <c r="H199" s="28">
        <f>H31/H$168</f>
        <v>4.563584992294255E-05</v>
      </c>
      <c r="I199" s="28"/>
      <c r="J199" s="28">
        <f>J31/J$168</f>
        <v>0.0032535823725186254</v>
      </c>
      <c r="K199" s="28"/>
      <c r="L199" s="28">
        <f aca="true" t="shared" si="54" ref="L199:W199">L31/L$168</f>
        <v>0.0015081322856228892</v>
      </c>
      <c r="M199" s="28">
        <f t="shared" si="54"/>
        <v>0.0014364575524472701</v>
      </c>
      <c r="N199" s="28">
        <f t="shared" si="54"/>
        <v>0.0007625393841776788</v>
      </c>
      <c r="O199" s="28">
        <f t="shared" si="54"/>
        <v>0.001441699754522838</v>
      </c>
      <c r="P199" s="28">
        <f t="shared" si="54"/>
        <v>0.00013177141570686803</v>
      </c>
      <c r="Q199" s="28">
        <f t="shared" si="54"/>
        <v>0.002705927659529581</v>
      </c>
      <c r="R199" s="28">
        <f t="shared" si="54"/>
        <v>0.0035003751317891096</v>
      </c>
      <c r="S199" s="28">
        <f t="shared" si="54"/>
        <v>0.013961240304662231</v>
      </c>
      <c r="T199" s="28">
        <f t="shared" si="54"/>
        <v>0.0025588946291103636</v>
      </c>
      <c r="U199" s="28">
        <f t="shared" si="54"/>
        <v>0.00222692502993731</v>
      </c>
      <c r="V199" s="28">
        <f t="shared" si="54"/>
        <v>0.0021515263845013886</v>
      </c>
      <c r="W199" s="28">
        <f t="shared" si="54"/>
        <v>0.0028992800581260697</v>
      </c>
      <c r="X199" s="28">
        <f t="shared" si="51"/>
        <v>0.21264189614978787</v>
      </c>
      <c r="Y199" s="28">
        <f t="shared" si="51"/>
        <v>0.22398218422199165</v>
      </c>
      <c r="Z199" s="28">
        <f t="shared" si="51"/>
        <v>0.09537400242963845</v>
      </c>
      <c r="AA199" s="28">
        <f t="shared" si="51"/>
        <v>0.13121515530181813</v>
      </c>
      <c r="AB199" s="28">
        <f t="shared" si="51"/>
        <v>0.2021696438417965</v>
      </c>
      <c r="AC199" s="28">
        <f t="shared" si="51"/>
        <v>0.12420610881844492</v>
      </c>
    </row>
    <row r="200" spans="1:29" ht="15" customHeight="1">
      <c r="A200" s="15" t="s">
        <v>15</v>
      </c>
      <c r="B200" s="28">
        <f aca="true" t="shared" si="55" ref="B200:W200">(B32/B$168)*100</f>
        <v>0.9853825023485545</v>
      </c>
      <c r="C200" s="28">
        <f t="shared" si="55"/>
        <v>1.1011966078179602</v>
      </c>
      <c r="D200" s="28">
        <f t="shared" si="55"/>
        <v>0.07608813354308394</v>
      </c>
      <c r="E200" s="28">
        <f t="shared" si="55"/>
        <v>0.6399807885480231</v>
      </c>
      <c r="F200" s="28">
        <f t="shared" si="55"/>
        <v>0.28195214942576097</v>
      </c>
      <c r="G200" s="28">
        <f t="shared" si="55"/>
        <v>0.05218561259973388</v>
      </c>
      <c r="H200" s="28">
        <f t="shared" si="55"/>
        <v>0.30603469583663506</v>
      </c>
      <c r="I200" s="28">
        <f t="shared" si="55"/>
        <v>0.058856019751365</v>
      </c>
      <c r="J200" s="28">
        <f t="shared" si="55"/>
        <v>0.001359165104891409</v>
      </c>
      <c r="K200" s="28">
        <f t="shared" si="55"/>
        <v>0.0002581814839805417</v>
      </c>
      <c r="L200" s="28">
        <f t="shared" si="55"/>
        <v>0.08472623401633353</v>
      </c>
      <c r="M200" s="28">
        <f t="shared" si="55"/>
        <v>0.003642452076402466</v>
      </c>
      <c r="N200" s="28">
        <f t="shared" si="55"/>
        <v>0.010724312145732297</v>
      </c>
      <c r="O200" s="28">
        <f t="shared" si="55"/>
        <v>0.02834335396463248</v>
      </c>
      <c r="P200" s="28">
        <f t="shared" si="55"/>
        <v>0.042778637614487976</v>
      </c>
      <c r="Q200" s="28">
        <f t="shared" si="55"/>
        <v>0.06367488245836297</v>
      </c>
      <c r="R200" s="28">
        <f t="shared" si="55"/>
        <v>0.1561806618467744</v>
      </c>
      <c r="S200" s="28">
        <f t="shared" si="55"/>
        <v>0.20412706543736348</v>
      </c>
      <c r="T200" s="28">
        <f t="shared" si="55"/>
        <v>0.37350019397103185</v>
      </c>
      <c r="U200" s="28">
        <f t="shared" si="55"/>
        <v>0.48168977702033294</v>
      </c>
      <c r="V200" s="28">
        <f t="shared" si="55"/>
        <v>0.6079834780552041</v>
      </c>
      <c r="W200" s="28">
        <f t="shared" si="55"/>
        <v>0.6937756240604981</v>
      </c>
      <c r="X200" s="28">
        <f t="shared" si="51"/>
        <v>0.2263910845477149</v>
      </c>
      <c r="Y200" s="28">
        <f t="shared" si="51"/>
        <v>0.2882591364163523</v>
      </c>
      <c r="Z200" s="28">
        <f t="shared" si="51"/>
        <v>0.5211431387445727</v>
      </c>
      <c r="AA200" s="28">
        <f t="shared" si="51"/>
        <v>0.24264452226914385</v>
      </c>
      <c r="AB200" s="28">
        <f t="shared" si="51"/>
        <v>0.39371900916121366</v>
      </c>
      <c r="AC200" s="28">
        <f t="shared" si="51"/>
        <v>0.11767381192004506</v>
      </c>
    </row>
    <row r="201" spans="1:29" ht="15" customHeight="1">
      <c r="A201" s="15" t="s">
        <v>12</v>
      </c>
      <c r="B201" s="28"/>
      <c r="C201" s="28"/>
      <c r="D201" s="28"/>
      <c r="E201" s="28">
        <f aca="true" t="shared" si="56" ref="E201:V201">E33/E$168</f>
        <v>0.00034098860249292173</v>
      </c>
      <c r="F201" s="28">
        <f t="shared" si="56"/>
        <v>0.05506689916949784</v>
      </c>
      <c r="G201" s="28">
        <f t="shared" si="56"/>
        <v>0.0727605941740081</v>
      </c>
      <c r="H201" s="28">
        <f t="shared" si="56"/>
        <v>0.038791501814574615</v>
      </c>
      <c r="I201" s="28">
        <f t="shared" si="56"/>
        <v>0.06277900464324261</v>
      </c>
      <c r="J201" s="28">
        <f t="shared" si="56"/>
        <v>0.046335758736156474</v>
      </c>
      <c r="K201" s="28">
        <f t="shared" si="56"/>
        <v>0.03161654562708743</v>
      </c>
      <c r="L201" s="28">
        <f t="shared" si="56"/>
        <v>0.040842036459731806</v>
      </c>
      <c r="M201" s="28">
        <f t="shared" si="56"/>
        <v>0.03794287375749665</v>
      </c>
      <c r="N201" s="28">
        <f t="shared" si="56"/>
        <v>0.031232578313901332</v>
      </c>
      <c r="O201" s="28">
        <f t="shared" si="56"/>
        <v>0.023398821629702894</v>
      </c>
      <c r="P201" s="28">
        <f t="shared" si="56"/>
        <v>0.022669061739904194</v>
      </c>
      <c r="Q201" s="28">
        <f t="shared" si="56"/>
        <v>0.021191865599894895</v>
      </c>
      <c r="R201" s="28">
        <f t="shared" si="56"/>
        <v>0.020564130398422018</v>
      </c>
      <c r="S201" s="28">
        <f t="shared" si="56"/>
        <v>0.020974452487531246</v>
      </c>
      <c r="T201" s="28">
        <f t="shared" si="56"/>
        <v>0.020413479901156564</v>
      </c>
      <c r="U201" s="28">
        <f t="shared" si="56"/>
        <v>0.02096316983341244</v>
      </c>
      <c r="V201" s="28">
        <f t="shared" si="56"/>
        <v>0.0014480653800920352</v>
      </c>
      <c r="W201" s="28"/>
      <c r="X201" s="28">
        <f t="shared" si="51"/>
        <v>0</v>
      </c>
      <c r="Y201" s="28">
        <f t="shared" si="51"/>
        <v>0.13045396098128442</v>
      </c>
      <c r="Z201" s="28">
        <f t="shared" si="51"/>
        <v>0</v>
      </c>
      <c r="AA201" s="28">
        <f t="shared" si="51"/>
        <v>0</v>
      </c>
      <c r="AB201" s="28">
        <f t="shared" si="51"/>
        <v>0</v>
      </c>
      <c r="AC201" s="28">
        <f t="shared" si="51"/>
        <v>0</v>
      </c>
    </row>
    <row r="202" spans="1:29" ht="15" customHeight="1">
      <c r="A202" s="15" t="s">
        <v>22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8">
        <f t="shared" si="51"/>
        <v>0</v>
      </c>
      <c r="Y202" s="28">
        <f t="shared" si="51"/>
        <v>0</v>
      </c>
      <c r="Z202" s="28">
        <f t="shared" si="51"/>
        <v>0</v>
      </c>
      <c r="AA202" s="28">
        <f t="shared" si="51"/>
        <v>0</v>
      </c>
      <c r="AB202" s="28">
        <f t="shared" si="51"/>
        <v>0</v>
      </c>
      <c r="AC202" s="28">
        <f t="shared" si="51"/>
        <v>0</v>
      </c>
    </row>
    <row r="203" spans="1:29" ht="15" customHeight="1">
      <c r="A203" s="15" t="s">
        <v>23</v>
      </c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>
        <f>T35/T$168</f>
        <v>0.007427354274358159</v>
      </c>
      <c r="U203" s="28">
        <f>U35/U$168</f>
        <v>0.006436102760255171</v>
      </c>
      <c r="V203" s="28">
        <f>V35/V$168</f>
        <v>0.001657103506657824</v>
      </c>
      <c r="W203" s="28">
        <f>W35/W$168</f>
        <v>0.0028465970340988485</v>
      </c>
      <c r="X203" s="28">
        <f t="shared" si="51"/>
        <v>0.31898235139289555</v>
      </c>
      <c r="Y203" s="28">
        <f t="shared" si="51"/>
        <v>0.1982626246600917</v>
      </c>
      <c r="Z203" s="28">
        <f t="shared" si="51"/>
        <v>0.1256968079236426</v>
      </c>
      <c r="AA203" s="28">
        <f t="shared" si="51"/>
        <v>0.008585094730510199</v>
      </c>
      <c r="AB203" s="28">
        <f t="shared" si="51"/>
        <v>0.011833707847825711</v>
      </c>
      <c r="AC203" s="28">
        <f t="shared" si="51"/>
        <v>0</v>
      </c>
    </row>
    <row r="204" spans="1:29" ht="15" customHeight="1">
      <c r="A204" s="19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</row>
    <row r="205" spans="1:29" s="2" customFormat="1" ht="15" customHeight="1">
      <c r="A205" s="24" t="s">
        <v>31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2"/>
      <c r="Q205" s="22"/>
      <c r="R205" s="22"/>
      <c r="S205" s="22"/>
      <c r="T205" s="22"/>
      <c r="U205" s="22"/>
      <c r="V205" s="1"/>
      <c r="W205" s="1"/>
      <c r="AC205" s="2" t="s">
        <v>5</v>
      </c>
    </row>
    <row r="206" ht="15" customHeight="1">
      <c r="A206" s="24" t="s">
        <v>40</v>
      </c>
    </row>
    <row r="207" spans="20:29" ht="15" customHeight="1">
      <c r="T207" s="2"/>
      <c r="U207" s="2"/>
      <c r="V207" s="19"/>
      <c r="W207" s="19"/>
      <c r="X207" s="19"/>
      <c r="Y207" s="19"/>
      <c r="Z207" s="19"/>
      <c r="AA207" s="19"/>
      <c r="AB207" s="19"/>
      <c r="AC207" s="19"/>
    </row>
    <row r="208" ht="15" customHeight="1"/>
    <row r="209" ht="15" customHeight="1"/>
    <row r="210" ht="15" customHeight="1"/>
    <row r="211" ht="15" customHeight="1"/>
  </sheetData>
  <mergeCells count="10">
    <mergeCell ref="A2:AC2"/>
    <mergeCell ref="A3:AC3"/>
    <mergeCell ref="A45:AC45"/>
    <mergeCell ref="A46:AC46"/>
    <mergeCell ref="A170:AC170"/>
    <mergeCell ref="A171:AC171"/>
    <mergeCell ref="A86:AC86"/>
    <mergeCell ref="A87:AC87"/>
    <mergeCell ref="A128:AC128"/>
    <mergeCell ref="A129:AC129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2009-08-28T19:48:30Z</dcterms:created>
  <dcterms:modified xsi:type="dcterms:W3CDTF">2009-09-01T16:58:11Z</dcterms:modified>
  <cp:category/>
  <cp:version/>
  <cp:contentType/>
  <cp:contentStatus/>
</cp:coreProperties>
</file>