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an_Luis_Potosí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<sst xmlns="http://schemas.openxmlformats.org/spreadsheetml/2006/main" count="194" uniqueCount="46">
  <si>
    <t>(Miles de Pesos)</t>
  </si>
  <si>
    <t>Concepto/Año</t>
  </si>
  <si>
    <t>Ingresos Totales</t>
  </si>
  <si>
    <t>Impuestos</t>
  </si>
  <si>
    <t>Derechos</t>
  </si>
  <si>
    <t>Productos</t>
  </si>
  <si>
    <t>Aprovechamientos</t>
  </si>
  <si>
    <t>Contribución de mejoras</t>
  </si>
  <si>
    <t>Participaciones Federales</t>
  </si>
  <si>
    <t>Deuda Pública</t>
  </si>
  <si>
    <t>Por cuenta de terceros</t>
  </si>
  <si>
    <t xml:space="preserve">Transferencias </t>
  </si>
  <si>
    <t>Otros  Ingresos</t>
  </si>
  <si>
    <t>Disponibilidades</t>
  </si>
  <si>
    <t>Gastos Totales</t>
  </si>
  <si>
    <t>Obras Públicas</t>
  </si>
  <si>
    <t>Transferencias</t>
  </si>
  <si>
    <t>Deuda pública</t>
  </si>
  <si>
    <t>(Estructura porcentual)</t>
  </si>
  <si>
    <t>Gastos  Totales</t>
  </si>
  <si>
    <t>(Variación porcentual real anual)</t>
  </si>
  <si>
    <t>(Porcentajes del PIB de San Luis Potosí)</t>
  </si>
  <si>
    <t>Inversión Financiera</t>
  </si>
  <si>
    <t>Otros Egresos</t>
  </si>
  <si>
    <t xml:space="preserve">Servicios Personales </t>
  </si>
  <si>
    <t>Materiales y Suministros</t>
  </si>
  <si>
    <t>Servicios Generales</t>
  </si>
  <si>
    <t>Adquisición de bienes muebles e  inmuebles</t>
  </si>
  <si>
    <t>Obras Públicas y Acciones Sociales</t>
  </si>
  <si>
    <t>Subsidios, Transferencias y Ayudas</t>
  </si>
  <si>
    <t>Recursos Federales y Est. a municipios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</si>
  <si>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</si>
  <si>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Administrativos 1/</t>
  </si>
  <si>
    <t>Deuda Pública (financiamiento)</t>
  </si>
  <si>
    <t>Transferencias (Aportaciones Federales)</t>
  </si>
  <si>
    <t xml:space="preserve"> </t>
  </si>
  <si>
    <t>San Luis Potosí: Situación de las Finanzas Públicas, 1980-2007</t>
  </si>
  <si>
    <t>San Luis Potosí: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</si>
  <si>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</si>
  <si>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</si>
  <si>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</si>
  <si>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</si>
  <si>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Nota : La suma de las cifras parciales puede no coincidir con el total debido al redondeo.</t>
  </si>
  <si>
    <t>n.s: No significativo. El porcentaje excede 500 por ciento.</t>
  </si>
  <si>
    <t>(Miles de pesos constantes, base 2003 = 100)*</t>
  </si>
  <si>
    <t>n.s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</si>
</sst>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"/>
    <numFmt numFmtId="186" formatCode="0.000000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###\ ###\ ###\ ###\ ##0"/>
    <numFmt numFmtId="205" formatCode="###\ ###\ ###\ ##0"/>
    <numFmt numFmtId="206" formatCode="###\ ###\ ###\ ###0"/>
    <numFmt numFmtId="207" formatCode="_-[$€-2]* #,##0.00_-;\-[$€-2]* #,##0.00_-;_-[$€-2]* &quot;-&quot;??_-"/>
    <numFmt numFmtId="208" formatCode="#,##0.0_ ;\-#,##0.0\ "/>
    <numFmt numFmtId="209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84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84" fontId="5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18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84" fontId="5" fillId="2" borderId="0" xfId="0" applyNumberFormat="1" applyFont="1" applyFill="1" applyBorder="1" applyAlignment="1">
      <alignment horizontal="right" vertical="center"/>
    </xf>
    <xf numFmtId="184" fontId="5" fillId="2" borderId="0" xfId="0" applyNumberFormat="1" applyFont="1" applyFill="1" applyAlignment="1">
      <alignment horizontal="right"/>
    </xf>
    <xf numFmtId="184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horizontal="left" vertical="center" indent="2"/>
    </xf>
    <xf numFmtId="184" fontId="5" fillId="2" borderId="2" xfId="0" applyNumberFormat="1" applyFont="1" applyFill="1" applyBorder="1" applyAlignment="1">
      <alignment horizontal="right" vertical="center"/>
    </xf>
    <xf numFmtId="184" fontId="5" fillId="2" borderId="2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183" fontId="7" fillId="2" borderId="0" xfId="0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0" xfId="0" applyNumberFormat="1" applyFont="1" applyFill="1" applyAlignment="1">
      <alignment vertical="center"/>
    </xf>
    <xf numFmtId="183" fontId="7" fillId="2" borderId="0" xfId="2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83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 indent="2"/>
    </xf>
    <xf numFmtId="0" fontId="5" fillId="2" borderId="0" xfId="0" applyFont="1" applyFill="1" applyAlignment="1">
      <alignment/>
    </xf>
    <xf numFmtId="182" fontId="5" fillId="2" borderId="0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187" fontId="5" fillId="2" borderId="0" xfId="21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87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horizontal="right" vertical="center"/>
    </xf>
    <xf numFmtId="187" fontId="5" fillId="2" borderId="2" xfId="21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3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'[1]sanluispotosi'!#REF!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'[1]sanluispotosi'!#REF!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'[1]sanluispotosi'!#REF!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47907474"/>
        <c:axId val="6816667"/>
      </c:bar3DChart>
      <c:catAx>
        <c:axId val="4790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816667"/>
        <c:crosses val="autoZero"/>
        <c:auto val="1"/>
        <c:lblOffset val="100"/>
        <c:noMultiLvlLbl val="0"/>
      </c:catAx>
      <c:valAx>
        <c:axId val="6816667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47907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'[1]sanluispotosi'!#REF!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'[1]sanluispotosi'!#REF!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17394728"/>
        <c:axId val="12037065"/>
      </c:bar3DChart>
      <c:catAx>
        <c:axId val="1739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037065"/>
        <c:crosses val="autoZero"/>
        <c:auto val="1"/>
        <c:lblOffset val="100"/>
        <c:noMultiLvlLbl val="0"/>
      </c:catAx>
      <c:valAx>
        <c:axId val="12037065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17394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'[1]sanluispotosi'!#REF!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7992980"/>
        <c:axId val="1984613"/>
      </c:bar3DChart>
      <c:catAx>
        <c:axId val="7992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84613"/>
        <c:crosses val="autoZero"/>
        <c:auto val="1"/>
        <c:lblOffset val="100"/>
        <c:noMultiLvlLbl val="0"/>
      </c:catAx>
      <c:valAx>
        <c:axId val="198461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79929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'[1]sanluispotosi'!#REF!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'[1]sanluispotosi'!#REF!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228186"/>
        <c:axId val="45269251"/>
      </c:lineChart>
      <c:catAx>
        <c:axId val="66228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69251"/>
        <c:crosses val="autoZero"/>
        <c:auto val="1"/>
        <c:lblOffset val="100"/>
        <c:noMultiLvlLbl val="0"/>
      </c:catAx>
      <c:valAx>
        <c:axId val="45269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28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'[1]sanluispotosi'!#REF!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'[1]sanluispotosi'!#REF!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'[1]sanluispotosi'!#REF!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791600"/>
        <c:axId val="15536369"/>
      </c:lineChart>
      <c:catAx>
        <c:axId val="879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36369"/>
        <c:crosses val="autoZero"/>
        <c:auto val="1"/>
        <c:lblOffset val="100"/>
        <c:noMultiLvlLbl val="0"/>
      </c:catAx>
      <c:valAx>
        <c:axId val="1553636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791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'[1]sanluispotosi'!#REF!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'[1]sanluispotosi'!#REF!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25669398"/>
        <c:axId val="42472367"/>
      </c:bar3DChart>
      <c:catAx>
        <c:axId val="25669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472367"/>
        <c:crosses val="autoZero"/>
        <c:auto val="1"/>
        <c:lblOffset val="100"/>
        <c:noMultiLvlLbl val="0"/>
      </c:catAx>
      <c:valAx>
        <c:axId val="42472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69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'[1]sanluispotosi'!#REF!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'[1]sanluispotosi'!#REF!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'[1]sanluispotosi'!#REF!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'[1]sanluispotosi'!#REF!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61850636"/>
        <c:axId val="5789885"/>
      </c:bar3DChart>
      <c:catAx>
        <c:axId val="61850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89885"/>
        <c:crosses val="autoZero"/>
        <c:auto val="1"/>
        <c:lblOffset val="100"/>
        <c:noMultiLvlLbl val="0"/>
      </c:catAx>
      <c:valAx>
        <c:axId val="578988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1850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0.9585</cdr:y>
    </cdr:from>
    <cdr:to>
      <cdr:x>0</cdr:x>
      <cdr:y>-536869.9535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0.7445</cdr:y>
    </cdr:from>
    <cdr:to>
      <cdr:x>0</cdr:x>
      <cdr:y>-536870.1675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0.30925</cdr:x>
      <cdr:y>0.25375</cdr:y>
    </cdr:from>
    <cdr:to>
      <cdr:x>0.3665</cdr:x>
      <cdr:y>0.329</cdr:y>
    </cdr:to>
    <cdr:sp>
      <cdr:nvSpPr>
        <cdr:cNvPr id="2" name="Line 2"/>
        <cdr:cNvSpPr>
          <a:spLocks/>
        </cdr:cNvSpPr>
      </cdr:nvSpPr>
      <cdr:spPr>
        <a:xfrm flipH="1" flipV="1">
          <a:off x="5324475" y="0"/>
          <a:ext cx="99060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0.25375</cdr:y>
    </cdr:from>
    <cdr:to>
      <cdr:x>0.23075</cdr:x>
      <cdr:y>0.28275</cdr:y>
    </cdr:to>
    <cdr:sp>
      <cdr:nvSpPr>
        <cdr:cNvPr id="3" name="Line 3"/>
        <cdr:cNvSpPr>
          <a:spLocks/>
        </cdr:cNvSpPr>
      </cdr:nvSpPr>
      <cdr:spPr>
        <a:xfrm flipV="1">
          <a:off x="2924175" y="0"/>
          <a:ext cx="104775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0.9765</cdr:y>
    </cdr:from>
    <cdr:to>
      <cdr:x>0</cdr:x>
      <cdr:y>-536869.9355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0.96775</cdr:y>
    </cdr:from>
    <cdr:to>
      <cdr:x>0</cdr:x>
      <cdr:y>-536869.94425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0.975</cdr:y>
    </cdr:from>
    <cdr:to>
      <cdr:x>0</cdr:x>
      <cdr:y>-536869.937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0.9645</cdr:y>
    </cdr:from>
    <cdr:to>
      <cdr:x>0</cdr:x>
      <cdr:y>-536869.9475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204</xdr:row>
      <xdr:rowOff>0</xdr:rowOff>
    </xdr:from>
    <xdr:to>
      <xdr:col>12</xdr:col>
      <xdr:colOff>752475</xdr:colOff>
      <xdr:row>204</xdr:row>
      <xdr:rowOff>0</xdr:rowOff>
    </xdr:to>
    <xdr:graphicFrame>
      <xdr:nvGraphicFramePr>
        <xdr:cNvPr id="1" name="Chart 1"/>
        <xdr:cNvGraphicFramePr/>
      </xdr:nvGraphicFramePr>
      <xdr:xfrm>
        <a:off x="38100" y="38481000"/>
        <a:ext cx="1436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752475</xdr:colOff>
      <xdr:row>204</xdr:row>
      <xdr:rowOff>0</xdr:rowOff>
    </xdr:from>
    <xdr:to>
      <xdr:col>18</xdr:col>
      <xdr:colOff>790575</xdr:colOff>
      <xdr:row>204</xdr:row>
      <xdr:rowOff>0</xdr:rowOff>
    </xdr:to>
    <xdr:graphicFrame>
      <xdr:nvGraphicFramePr>
        <xdr:cNvPr id="2" name="Chart 2"/>
        <xdr:cNvGraphicFramePr/>
      </xdr:nvGraphicFramePr>
      <xdr:xfrm>
        <a:off x="14401800" y="38481000"/>
        <a:ext cx="5867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14</xdr:col>
      <xdr:colOff>142875</xdr:colOff>
      <xdr:row>204</xdr:row>
      <xdr:rowOff>0</xdr:rowOff>
    </xdr:to>
    <xdr:graphicFrame>
      <xdr:nvGraphicFramePr>
        <xdr:cNvPr id="3" name="Chart 3"/>
        <xdr:cNvGraphicFramePr/>
      </xdr:nvGraphicFramePr>
      <xdr:xfrm>
        <a:off x="38100" y="38481000"/>
        <a:ext cx="1569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204</xdr:row>
      <xdr:rowOff>0</xdr:rowOff>
    </xdr:from>
    <xdr:to>
      <xdr:col>19</xdr:col>
      <xdr:colOff>523875</xdr:colOff>
      <xdr:row>204</xdr:row>
      <xdr:rowOff>0</xdr:rowOff>
    </xdr:to>
    <xdr:graphicFrame>
      <xdr:nvGraphicFramePr>
        <xdr:cNvPr id="4" name="Chart 4"/>
        <xdr:cNvGraphicFramePr/>
      </xdr:nvGraphicFramePr>
      <xdr:xfrm>
        <a:off x="15735300" y="38481000"/>
        <a:ext cx="5238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5" name="Chart 5"/>
        <xdr:cNvGraphicFramePr/>
      </xdr:nvGraphicFramePr>
      <xdr:xfrm>
        <a:off x="38100" y="38481000"/>
        <a:ext cx="17240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6" name="Chart 6"/>
        <xdr:cNvGraphicFramePr/>
      </xdr:nvGraphicFramePr>
      <xdr:xfrm>
        <a:off x="47625" y="38481000"/>
        <a:ext cx="17240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7" name="Chart 7"/>
        <xdr:cNvGraphicFramePr/>
      </xdr:nvGraphicFramePr>
      <xdr:xfrm>
        <a:off x="38100" y="38481000"/>
        <a:ext cx="172402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204</xdr:row>
      <xdr:rowOff>0</xdr:rowOff>
    </xdr:from>
    <xdr:to>
      <xdr:col>22</xdr:col>
      <xdr:colOff>0</xdr:colOff>
      <xdr:row>204</xdr:row>
      <xdr:rowOff>0</xdr:rowOff>
    </xdr:to>
    <xdr:graphicFrame>
      <xdr:nvGraphicFramePr>
        <xdr:cNvPr id="8" name="Chart 8"/>
        <xdr:cNvGraphicFramePr/>
      </xdr:nvGraphicFramePr>
      <xdr:xfrm>
        <a:off x="17583150" y="38481000"/>
        <a:ext cx="5781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9" name="Chart 9"/>
        <xdr:cNvGraphicFramePr/>
      </xdr:nvGraphicFramePr>
      <xdr:xfrm>
        <a:off x="28575" y="38481000"/>
        <a:ext cx="172593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10" name="Chart 10"/>
        <xdr:cNvGraphicFramePr/>
      </xdr:nvGraphicFramePr>
      <xdr:xfrm>
        <a:off x="47625" y="38481000"/>
        <a:ext cx="172307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11" name="Chart 11"/>
        <xdr:cNvGraphicFramePr/>
      </xdr:nvGraphicFramePr>
      <xdr:xfrm>
        <a:off x="38100" y="38481000"/>
        <a:ext cx="172497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3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BASES\INGRESOS\03-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BASES\INGRESOS\03-ESTADOS%2080-2002\estados2%20a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SANDRA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luis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31">
          <cell r="A31" t="str">
            <v>San Luis Potosí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es"/>
      <sheetName val="edo.mexico"/>
      <sheetName val="michoacan"/>
      <sheetName val="morelos"/>
      <sheetName val="nayarit"/>
      <sheetName val="nuevoleon"/>
      <sheetName val="oaxaca"/>
      <sheetName val="puebla"/>
      <sheetName val="queretaro"/>
      <sheetName val="quintanaroo"/>
    </sheetNames>
    <sheetDataSet>
      <sheetData sheetId="9">
        <row r="70">
          <cell r="A70" t="str">
            <v>Indice de precios Implícito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35">
          <cell r="B35">
            <v>20431660</v>
          </cell>
          <cell r="C35">
            <v>23688382</v>
          </cell>
          <cell r="D35">
            <v>30285204</v>
          </cell>
          <cell r="E35">
            <v>40487455</v>
          </cell>
          <cell r="F35">
            <v>50553418</v>
          </cell>
          <cell r="G35">
            <v>61374141</v>
          </cell>
          <cell r="H35">
            <v>71570530</v>
          </cell>
          <cell r="I35">
            <v>85772440</v>
          </cell>
          <cell r="J35">
            <v>87333786</v>
          </cell>
          <cell r="K35">
            <v>94796910</v>
          </cell>
          <cell r="L35">
            <v>106648554</v>
          </cell>
          <cell r="M35">
            <v>126279879</v>
          </cell>
          <cell r="N35">
            <v>137881943</v>
          </cell>
          <cell r="O35">
            <v>155443145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04"/>
  <sheetViews>
    <sheetView tabSelected="1" workbookViewId="0" topLeftCell="Z166">
      <selection activeCell="AF185" sqref="AF185"/>
    </sheetView>
  </sheetViews>
  <sheetFormatPr defaultColWidth="11.421875" defaultRowHeight="19.5" customHeight="1"/>
  <cols>
    <col min="1" max="1" width="44.421875" style="1" customWidth="1"/>
    <col min="2" max="29" width="14.57421875" style="1" customWidth="1"/>
    <col min="30" max="16384" width="11.421875" style="1" customWidth="1"/>
  </cols>
  <sheetData>
    <row r="1" ht="15" customHeight="1"/>
    <row r="2" spans="1:29" ht="15" customHeight="1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29" ht="1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3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  <c r="AD4" s="1" t="s">
        <v>35</v>
      </c>
    </row>
    <row r="5" spans="1:29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6">
        <v>2005</v>
      </c>
      <c r="AB5" s="6">
        <v>2006</v>
      </c>
      <c r="AC5" s="6">
        <v>2007</v>
      </c>
    </row>
    <row r="6" spans="1:27" ht="15" customHeight="1">
      <c r="A6" s="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3"/>
      <c r="Y6" s="3"/>
      <c r="Z6" s="3"/>
      <c r="AA6" s="3"/>
    </row>
    <row r="7" spans="1:30" s="11" customFormat="1" ht="15" customHeight="1">
      <c r="A7" s="8" t="s">
        <v>2</v>
      </c>
      <c r="B7" s="9">
        <f>SUM(B8:B18)</f>
        <v>1834</v>
      </c>
      <c r="C7" s="9">
        <f aca="true" t="shared" si="0" ref="C7:AC7">SUM(C8:C18)</f>
        <v>3831</v>
      </c>
      <c r="D7" s="9">
        <f t="shared" si="0"/>
        <v>3016</v>
      </c>
      <c r="E7" s="9">
        <f t="shared" si="0"/>
        <v>6047</v>
      </c>
      <c r="F7" s="9">
        <f t="shared" si="0"/>
        <v>17466</v>
      </c>
      <c r="G7" s="9">
        <f t="shared" si="0"/>
        <v>28853</v>
      </c>
      <c r="H7" s="9">
        <f t="shared" si="0"/>
        <v>62190</v>
      </c>
      <c r="I7" s="9">
        <f t="shared" si="0"/>
        <v>222443</v>
      </c>
      <c r="J7" s="9">
        <f t="shared" si="0"/>
        <v>206743</v>
      </c>
      <c r="K7" s="9">
        <f t="shared" si="0"/>
        <v>257337</v>
      </c>
      <c r="L7" s="9">
        <f t="shared" si="0"/>
        <v>367309</v>
      </c>
      <c r="M7" s="9">
        <f t="shared" si="0"/>
        <v>519944</v>
      </c>
      <c r="N7" s="9">
        <f t="shared" si="0"/>
        <v>910856</v>
      </c>
      <c r="O7" s="9">
        <f t="shared" si="0"/>
        <v>1754137</v>
      </c>
      <c r="P7" s="9">
        <f t="shared" si="0"/>
        <v>2031959</v>
      </c>
      <c r="Q7" s="9">
        <f t="shared" si="0"/>
        <v>2356477</v>
      </c>
      <c r="R7" s="9">
        <f t="shared" si="0"/>
        <v>3078706</v>
      </c>
      <c r="S7" s="9">
        <f t="shared" si="0"/>
        <v>4152669</v>
      </c>
      <c r="T7" s="9">
        <f t="shared" si="0"/>
        <v>5801643</v>
      </c>
      <c r="U7" s="9">
        <f t="shared" si="0"/>
        <v>7593224</v>
      </c>
      <c r="V7" s="9">
        <f t="shared" si="0"/>
        <v>9761130</v>
      </c>
      <c r="W7" s="9">
        <f t="shared" si="0"/>
        <v>10667929</v>
      </c>
      <c r="X7" s="9">
        <f t="shared" si="0"/>
        <v>11529045</v>
      </c>
      <c r="Y7" s="9">
        <f t="shared" si="0"/>
        <v>14308920</v>
      </c>
      <c r="Z7" s="9">
        <f t="shared" si="0"/>
        <v>16754124.886</v>
      </c>
      <c r="AA7" s="9">
        <f t="shared" si="0"/>
        <v>18318339.042</v>
      </c>
      <c r="AB7" s="9">
        <f t="shared" si="0"/>
        <v>21051438</v>
      </c>
      <c r="AC7" s="9">
        <f t="shared" si="0"/>
        <v>21970669</v>
      </c>
      <c r="AD7" s="10"/>
    </row>
    <row r="8" spans="1:30" ht="15" customHeight="1">
      <c r="A8" s="12" t="s">
        <v>3</v>
      </c>
      <c r="B8" s="13">
        <v>216</v>
      </c>
      <c r="C8" s="13">
        <v>136</v>
      </c>
      <c r="D8" s="13">
        <v>203</v>
      </c>
      <c r="E8" s="13">
        <v>253</v>
      </c>
      <c r="F8" s="13">
        <v>197</v>
      </c>
      <c r="G8" s="13">
        <v>94</v>
      </c>
      <c r="H8" s="13">
        <v>311</v>
      </c>
      <c r="I8" s="13">
        <v>710</v>
      </c>
      <c r="J8" s="13">
        <v>1997</v>
      </c>
      <c r="K8" s="7">
        <v>3536</v>
      </c>
      <c r="L8" s="7">
        <v>3656</v>
      </c>
      <c r="M8" s="7">
        <v>4783</v>
      </c>
      <c r="N8" s="7">
        <v>2682</v>
      </c>
      <c r="O8" s="7">
        <v>4840</v>
      </c>
      <c r="P8" s="7">
        <v>6404</v>
      </c>
      <c r="Q8" s="7">
        <v>5551</v>
      </c>
      <c r="R8" s="7">
        <v>6643</v>
      </c>
      <c r="S8" s="7">
        <v>10069</v>
      </c>
      <c r="T8" s="7">
        <v>12071</v>
      </c>
      <c r="U8" s="7">
        <v>55505</v>
      </c>
      <c r="V8" s="7">
        <v>83737</v>
      </c>
      <c r="W8" s="7">
        <v>101739</v>
      </c>
      <c r="X8" s="14">
        <v>102947</v>
      </c>
      <c r="Y8" s="14">
        <v>130333</v>
      </c>
      <c r="Z8" s="14">
        <v>240123</v>
      </c>
      <c r="AA8" s="14">
        <v>257679</v>
      </c>
      <c r="AB8" s="15">
        <v>292189</v>
      </c>
      <c r="AC8" s="3">
        <v>388186</v>
      </c>
      <c r="AD8" s="3"/>
    </row>
    <row r="9" spans="1:30" ht="15" customHeight="1">
      <c r="A9" s="12" t="s">
        <v>4</v>
      </c>
      <c r="B9" s="13">
        <v>81</v>
      </c>
      <c r="C9" s="13">
        <v>83</v>
      </c>
      <c r="D9" s="13">
        <v>167</v>
      </c>
      <c r="E9" s="13">
        <v>114</v>
      </c>
      <c r="F9" s="13">
        <v>417</v>
      </c>
      <c r="G9" s="13">
        <v>883</v>
      </c>
      <c r="H9" s="13">
        <v>1146</v>
      </c>
      <c r="I9" s="13">
        <v>1004</v>
      </c>
      <c r="J9" s="13">
        <v>4213</v>
      </c>
      <c r="K9" s="7">
        <v>6392</v>
      </c>
      <c r="L9" s="7">
        <v>9127</v>
      </c>
      <c r="M9" s="7">
        <v>14418</v>
      </c>
      <c r="N9" s="7">
        <v>32903</v>
      </c>
      <c r="O9" s="7">
        <v>28058</v>
      </c>
      <c r="P9" s="7">
        <v>31543</v>
      </c>
      <c r="Q9" s="7">
        <v>30865</v>
      </c>
      <c r="R9" s="7">
        <v>42677</v>
      </c>
      <c r="S9" s="7">
        <v>62414</v>
      </c>
      <c r="T9" s="7">
        <v>73270</v>
      </c>
      <c r="U9" s="7">
        <v>96039</v>
      </c>
      <c r="V9" s="7">
        <v>116836</v>
      </c>
      <c r="W9" s="7">
        <v>200658</v>
      </c>
      <c r="X9" s="14">
        <v>139596</v>
      </c>
      <c r="Y9" s="14">
        <v>216006</v>
      </c>
      <c r="Z9" s="14">
        <v>402220</v>
      </c>
      <c r="AA9" s="14">
        <v>248361</v>
      </c>
      <c r="AB9" s="15">
        <v>208213</v>
      </c>
      <c r="AC9" s="3">
        <v>423733</v>
      </c>
      <c r="AD9" s="3"/>
    </row>
    <row r="10" spans="1:30" ht="15" customHeight="1">
      <c r="A10" s="12" t="s">
        <v>5</v>
      </c>
      <c r="B10" s="13">
        <v>2</v>
      </c>
      <c r="C10" s="13">
        <v>110</v>
      </c>
      <c r="D10" s="13">
        <v>48</v>
      </c>
      <c r="E10" s="13">
        <v>9</v>
      </c>
      <c r="F10" s="13">
        <v>4241</v>
      </c>
      <c r="G10" s="13">
        <v>5808</v>
      </c>
      <c r="H10" s="13">
        <v>7283</v>
      </c>
      <c r="I10" s="13">
        <v>11594</v>
      </c>
      <c r="J10" s="13">
        <v>15987</v>
      </c>
      <c r="K10" s="7">
        <v>7017</v>
      </c>
      <c r="L10" s="7">
        <v>10449</v>
      </c>
      <c r="M10" s="7">
        <v>9102</v>
      </c>
      <c r="N10" s="7">
        <v>5886</v>
      </c>
      <c r="O10" s="7">
        <v>24723</v>
      </c>
      <c r="P10" s="7">
        <v>43769</v>
      </c>
      <c r="Q10" s="7">
        <v>60905</v>
      </c>
      <c r="R10" s="7">
        <v>36587</v>
      </c>
      <c r="S10" s="7">
        <v>58452</v>
      </c>
      <c r="T10" s="7">
        <v>139974</v>
      </c>
      <c r="U10" s="7">
        <v>136724</v>
      </c>
      <c r="V10" s="7">
        <v>42179</v>
      </c>
      <c r="W10" s="7">
        <v>49238</v>
      </c>
      <c r="X10" s="14">
        <v>36808</v>
      </c>
      <c r="Y10" s="14">
        <v>127943</v>
      </c>
      <c r="Z10" s="14">
        <v>228474</v>
      </c>
      <c r="AA10" s="14">
        <v>828981</v>
      </c>
      <c r="AB10" s="15">
        <v>571231</v>
      </c>
      <c r="AC10" s="3">
        <v>404210</v>
      </c>
      <c r="AD10" s="3"/>
    </row>
    <row r="11" spans="1:30" ht="15" customHeight="1">
      <c r="A11" s="12" t="s">
        <v>6</v>
      </c>
      <c r="B11" s="13">
        <v>139</v>
      </c>
      <c r="C11" s="13">
        <v>78</v>
      </c>
      <c r="D11" s="13">
        <v>56</v>
      </c>
      <c r="E11" s="13">
        <v>51</v>
      </c>
      <c r="F11" s="13">
        <v>221</v>
      </c>
      <c r="G11" s="13">
        <v>1109</v>
      </c>
      <c r="H11" s="13">
        <v>3448</v>
      </c>
      <c r="I11" s="13">
        <v>926</v>
      </c>
      <c r="J11" s="13">
        <v>1980</v>
      </c>
      <c r="K11" s="7">
        <v>4690</v>
      </c>
      <c r="L11" s="7">
        <v>2172</v>
      </c>
      <c r="M11" s="7">
        <v>23789</v>
      </c>
      <c r="N11" s="7">
        <v>10650</v>
      </c>
      <c r="O11" s="7">
        <v>1013064</v>
      </c>
      <c r="P11" s="7">
        <v>1126641</v>
      </c>
      <c r="Q11" s="7">
        <v>8496</v>
      </c>
      <c r="R11" s="7">
        <v>9617</v>
      </c>
      <c r="S11" s="7">
        <v>9264</v>
      </c>
      <c r="T11" s="7">
        <v>13774</v>
      </c>
      <c r="U11" s="7">
        <v>20244</v>
      </c>
      <c r="V11" s="7">
        <v>12448</v>
      </c>
      <c r="W11" s="7">
        <v>14402</v>
      </c>
      <c r="X11" s="14">
        <v>16089</v>
      </c>
      <c r="Y11" s="14">
        <v>38107</v>
      </c>
      <c r="Z11" s="14">
        <v>67043</v>
      </c>
      <c r="AA11" s="14">
        <v>82543</v>
      </c>
      <c r="AB11" s="15">
        <v>48583</v>
      </c>
      <c r="AC11" s="3">
        <v>83430</v>
      </c>
      <c r="AD11" s="3"/>
    </row>
    <row r="12" spans="1:30" ht="15" customHeight="1">
      <c r="A12" s="12" t="s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7">
        <v>3</v>
      </c>
      <c r="R12" s="7">
        <v>1</v>
      </c>
      <c r="S12" s="13"/>
      <c r="T12" s="13"/>
      <c r="U12" s="13"/>
      <c r="V12" s="13"/>
      <c r="W12" s="13"/>
      <c r="X12" s="14"/>
      <c r="Y12" s="14"/>
      <c r="Z12" s="14"/>
      <c r="AA12" s="14"/>
      <c r="AB12" s="3"/>
      <c r="AC12" s="3"/>
      <c r="AD12" s="3"/>
    </row>
    <row r="13" spans="1:30" ht="15" customHeight="1">
      <c r="A13" s="12" t="s">
        <v>8</v>
      </c>
      <c r="B13" s="13">
        <v>706</v>
      </c>
      <c r="C13" s="13">
        <v>1672</v>
      </c>
      <c r="D13" s="13">
        <v>2438</v>
      </c>
      <c r="E13" s="13">
        <v>5546</v>
      </c>
      <c r="F13" s="13">
        <v>10623</v>
      </c>
      <c r="G13" s="13">
        <v>18032</v>
      </c>
      <c r="H13" s="13">
        <v>29214</v>
      </c>
      <c r="I13" s="13">
        <v>67220</v>
      </c>
      <c r="J13" s="13">
        <v>166146</v>
      </c>
      <c r="K13" s="7">
        <v>203750</v>
      </c>
      <c r="L13" s="7">
        <v>312468</v>
      </c>
      <c r="M13" s="7">
        <v>409707</v>
      </c>
      <c r="N13" s="7">
        <v>528547</v>
      </c>
      <c r="O13" s="7">
        <v>641359</v>
      </c>
      <c r="P13" s="7">
        <v>741706</v>
      </c>
      <c r="Q13" s="7">
        <v>915531</v>
      </c>
      <c r="R13" s="7">
        <v>1319323</v>
      </c>
      <c r="S13" s="7">
        <v>1730395</v>
      </c>
      <c r="T13" s="7">
        <v>2182688</v>
      </c>
      <c r="U13" s="7">
        <v>2667581</v>
      </c>
      <c r="V13" s="7">
        <v>3368106</v>
      </c>
      <c r="W13" s="7">
        <v>3786222</v>
      </c>
      <c r="X13" s="14">
        <v>4081611</v>
      </c>
      <c r="Y13" s="14">
        <v>4633679</v>
      </c>
      <c r="Z13" s="14">
        <v>4730331</v>
      </c>
      <c r="AA13" s="14">
        <v>5187141</v>
      </c>
      <c r="AB13" s="15">
        <v>5974942</v>
      </c>
      <c r="AC13" s="3">
        <v>6235834</v>
      </c>
      <c r="AD13" s="3"/>
    </row>
    <row r="14" spans="1:30" ht="15" customHeight="1">
      <c r="A14" s="12" t="s">
        <v>33</v>
      </c>
      <c r="B14" s="13">
        <v>0</v>
      </c>
      <c r="C14" s="13">
        <v>18</v>
      </c>
      <c r="D14" s="13"/>
      <c r="E14" s="13"/>
      <c r="F14" s="13"/>
      <c r="G14" s="13"/>
      <c r="H14" s="13"/>
      <c r="I14" s="13">
        <v>45169</v>
      </c>
      <c r="J14" s="13"/>
      <c r="K14" s="7">
        <v>12545</v>
      </c>
      <c r="L14" s="7">
        <v>6000</v>
      </c>
      <c r="M14" s="7"/>
      <c r="N14" s="7">
        <v>308034</v>
      </c>
      <c r="O14" s="7">
        <v>7967</v>
      </c>
      <c r="P14" s="7">
        <v>11258</v>
      </c>
      <c r="Q14" s="7">
        <v>75694</v>
      </c>
      <c r="R14" s="7">
        <v>102560</v>
      </c>
      <c r="S14" s="7">
        <v>5085</v>
      </c>
      <c r="T14" s="7">
        <v>37471</v>
      </c>
      <c r="U14" s="7">
        <v>59187</v>
      </c>
      <c r="V14" s="7">
        <v>605556</v>
      </c>
      <c r="W14" s="7">
        <v>111608</v>
      </c>
      <c r="X14" s="14">
        <v>237094</v>
      </c>
      <c r="Y14" s="14">
        <v>768033</v>
      </c>
      <c r="Z14" s="14">
        <v>1146653.694</v>
      </c>
      <c r="AA14" s="14">
        <v>1142046.042</v>
      </c>
      <c r="AB14" s="15">
        <v>1049636</v>
      </c>
      <c r="AC14" s="3">
        <v>887786</v>
      </c>
      <c r="AD14" s="3"/>
    </row>
    <row r="15" spans="1:30" ht="15" customHeight="1">
      <c r="A15" s="12" t="s">
        <v>10</v>
      </c>
      <c r="B15" s="13">
        <v>536</v>
      </c>
      <c r="C15" s="13">
        <v>1460</v>
      </c>
      <c r="D15" s="13">
        <v>71</v>
      </c>
      <c r="E15" s="13"/>
      <c r="F15" s="13">
        <v>1529</v>
      </c>
      <c r="G15" s="13"/>
      <c r="H15" s="13">
        <v>16891</v>
      </c>
      <c r="I15" s="13">
        <v>87056</v>
      </c>
      <c r="J15" s="13">
        <v>13169</v>
      </c>
      <c r="K15" s="7">
        <v>13250</v>
      </c>
      <c r="L15" s="7">
        <v>18461</v>
      </c>
      <c r="M15" s="7">
        <v>22391</v>
      </c>
      <c r="N15" s="7">
        <v>22154</v>
      </c>
      <c r="O15" s="7">
        <v>22927</v>
      </c>
      <c r="P15" s="7">
        <v>38552</v>
      </c>
      <c r="Q15" s="13"/>
      <c r="R15" s="13"/>
      <c r="S15" s="13"/>
      <c r="T15" s="13"/>
      <c r="U15" s="13"/>
      <c r="V15" s="13"/>
      <c r="W15" s="13"/>
      <c r="X15" s="14"/>
      <c r="Y15" s="14"/>
      <c r="Z15" s="14"/>
      <c r="AA15" s="14"/>
      <c r="AB15" s="3"/>
      <c r="AC15" s="3"/>
      <c r="AD15" s="3"/>
    </row>
    <row r="16" spans="1:30" ht="15" customHeight="1">
      <c r="A16" s="12" t="s">
        <v>34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7">
        <v>1259432</v>
      </c>
      <c r="R16" s="7">
        <v>1561298</v>
      </c>
      <c r="S16" s="7">
        <v>2276990</v>
      </c>
      <c r="T16" s="7">
        <v>3342395</v>
      </c>
      <c r="U16" s="7">
        <v>4557944</v>
      </c>
      <c r="V16" s="7">
        <v>5532268</v>
      </c>
      <c r="W16" s="7">
        <v>6404062</v>
      </c>
      <c r="X16" s="14">
        <v>6914900</v>
      </c>
      <c r="Y16" s="14">
        <v>8394819</v>
      </c>
      <c r="Z16" s="14">
        <v>9939280.192</v>
      </c>
      <c r="AA16" s="14">
        <v>10564702</v>
      </c>
      <c r="AB16" s="15">
        <v>12704211</v>
      </c>
      <c r="AC16" s="3">
        <v>13315918</v>
      </c>
      <c r="AD16" s="3"/>
    </row>
    <row r="17" spans="1:30" ht="15" customHeight="1">
      <c r="A17" s="12" t="s">
        <v>12</v>
      </c>
      <c r="B17" s="13">
        <v>154</v>
      </c>
      <c r="C17" s="13">
        <v>274</v>
      </c>
      <c r="D17" s="13">
        <v>33</v>
      </c>
      <c r="E17" s="13">
        <v>74</v>
      </c>
      <c r="F17" s="13">
        <v>238</v>
      </c>
      <c r="G17" s="13">
        <v>2927</v>
      </c>
      <c r="H17" s="13">
        <v>3897</v>
      </c>
      <c r="I17" s="13">
        <v>8764</v>
      </c>
      <c r="J17" s="13">
        <v>3251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4"/>
      <c r="AA17" s="14">
        <v>6886</v>
      </c>
      <c r="AB17" s="15">
        <v>202433</v>
      </c>
      <c r="AC17" s="3">
        <v>231572</v>
      </c>
      <c r="AD17" s="3"/>
    </row>
    <row r="18" spans="1:30" ht="15" customHeight="1">
      <c r="A18" s="12" t="s"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7">
        <v>6157</v>
      </c>
      <c r="L18" s="7">
        <v>4976</v>
      </c>
      <c r="M18" s="7">
        <v>35754</v>
      </c>
      <c r="N18" s="7"/>
      <c r="O18" s="7">
        <v>11199</v>
      </c>
      <c r="P18" s="7">
        <v>32086</v>
      </c>
      <c r="Q18" s="13"/>
      <c r="R18" s="13"/>
      <c r="S18" s="13"/>
      <c r="T18" s="13"/>
      <c r="U18" s="13"/>
      <c r="V18" s="13"/>
      <c r="W18" s="13"/>
      <c r="X18" s="14"/>
      <c r="Y18" s="14"/>
      <c r="Z18" s="14"/>
      <c r="AA18" s="14"/>
      <c r="AB18" s="3"/>
      <c r="AC18" s="3"/>
      <c r="AD18" s="3"/>
    </row>
    <row r="19" spans="1:30" ht="15" customHeight="1">
      <c r="A19" s="16"/>
      <c r="B19" s="13"/>
      <c r="C19" s="13"/>
      <c r="D19" s="13"/>
      <c r="E19" s="13"/>
      <c r="F19" s="13"/>
      <c r="G19" s="13"/>
      <c r="H19" s="13"/>
      <c r="I19" s="13"/>
      <c r="J19" s="13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4"/>
      <c r="Y19" s="14"/>
      <c r="Z19" s="14"/>
      <c r="AA19" s="14"/>
      <c r="AB19" s="3"/>
      <c r="AC19" s="3"/>
      <c r="AD19" s="3"/>
    </row>
    <row r="20" spans="1:30" s="11" customFormat="1" ht="15" customHeight="1">
      <c r="A20" s="8" t="s">
        <v>14</v>
      </c>
      <c r="B20" s="9">
        <f>SUM(B21:B35)</f>
        <v>1834</v>
      </c>
      <c r="C20" s="9">
        <f aca="true" t="shared" si="1" ref="C20:W20">SUM(C21:C35)</f>
        <v>3831</v>
      </c>
      <c r="D20" s="9">
        <f t="shared" si="1"/>
        <v>3016</v>
      </c>
      <c r="E20" s="9">
        <f t="shared" si="1"/>
        <v>6047</v>
      </c>
      <c r="F20" s="9">
        <f t="shared" si="1"/>
        <v>17466</v>
      </c>
      <c r="G20" s="9">
        <f t="shared" si="1"/>
        <v>28853</v>
      </c>
      <c r="H20" s="9">
        <f t="shared" si="1"/>
        <v>62190</v>
      </c>
      <c r="I20" s="9">
        <f t="shared" si="1"/>
        <v>222443</v>
      </c>
      <c r="J20" s="9">
        <f t="shared" si="1"/>
        <v>206743</v>
      </c>
      <c r="K20" s="9">
        <f t="shared" si="1"/>
        <v>257337</v>
      </c>
      <c r="L20" s="9">
        <f t="shared" si="1"/>
        <v>367309</v>
      </c>
      <c r="M20" s="9">
        <f t="shared" si="1"/>
        <v>519944</v>
      </c>
      <c r="N20" s="9">
        <f t="shared" si="1"/>
        <v>910856</v>
      </c>
      <c r="O20" s="9">
        <f t="shared" si="1"/>
        <v>1754137</v>
      </c>
      <c r="P20" s="9">
        <f t="shared" si="1"/>
        <v>2031959</v>
      </c>
      <c r="Q20" s="9">
        <f t="shared" si="1"/>
        <v>2356477</v>
      </c>
      <c r="R20" s="9">
        <f t="shared" si="1"/>
        <v>3078706</v>
      </c>
      <c r="S20" s="9">
        <f t="shared" si="1"/>
        <v>4152669</v>
      </c>
      <c r="T20" s="9">
        <f t="shared" si="1"/>
        <v>5801643</v>
      </c>
      <c r="U20" s="9">
        <f t="shared" si="1"/>
        <v>7593224</v>
      </c>
      <c r="V20" s="9">
        <f t="shared" si="1"/>
        <v>9761130</v>
      </c>
      <c r="W20" s="9">
        <f t="shared" si="1"/>
        <v>10667929</v>
      </c>
      <c r="X20" s="9">
        <f aca="true" t="shared" si="2" ref="X20:AC20">X21+X25+X28+X31+X32+X33+X34+X35</f>
        <v>11529044.999999996</v>
      </c>
      <c r="Y20" s="9">
        <f t="shared" si="2"/>
        <v>14308919.999999998</v>
      </c>
      <c r="Z20" s="9">
        <f t="shared" si="2"/>
        <v>16754124.886000002</v>
      </c>
      <c r="AA20" s="9">
        <f t="shared" si="2"/>
        <v>18318339.042</v>
      </c>
      <c r="AB20" s="9">
        <f t="shared" si="2"/>
        <v>21051438</v>
      </c>
      <c r="AC20" s="9">
        <f t="shared" si="2"/>
        <v>21970669</v>
      </c>
      <c r="AD20" s="10"/>
    </row>
    <row r="21" spans="1:30" ht="15" customHeight="1">
      <c r="A21" s="16" t="s">
        <v>32</v>
      </c>
      <c r="B21" s="13">
        <v>640</v>
      </c>
      <c r="C21" s="13">
        <v>1219</v>
      </c>
      <c r="D21" s="13">
        <v>962</v>
      </c>
      <c r="E21" s="13">
        <v>2415</v>
      </c>
      <c r="F21" s="13">
        <v>4265</v>
      </c>
      <c r="G21" s="13">
        <v>8599</v>
      </c>
      <c r="H21" s="13">
        <v>14071</v>
      </c>
      <c r="I21" s="13">
        <v>14626</v>
      </c>
      <c r="J21" s="13">
        <v>52617</v>
      </c>
      <c r="K21" s="7">
        <v>81231</v>
      </c>
      <c r="L21" s="7">
        <v>108444</v>
      </c>
      <c r="M21" s="7">
        <v>156145</v>
      </c>
      <c r="N21" s="7">
        <v>322238</v>
      </c>
      <c r="O21" s="7">
        <v>285081</v>
      </c>
      <c r="P21" s="7">
        <v>222968</v>
      </c>
      <c r="Q21" s="7">
        <v>257629</v>
      </c>
      <c r="R21" s="7">
        <v>656996</v>
      </c>
      <c r="S21" s="7">
        <v>845056</v>
      </c>
      <c r="T21" s="7">
        <v>1010110</v>
      </c>
      <c r="U21" s="7">
        <v>1250786</v>
      </c>
      <c r="V21" s="7">
        <v>1585323</v>
      </c>
      <c r="W21" s="7">
        <v>1698856</v>
      </c>
      <c r="X21" s="14">
        <f aca="true" t="shared" si="3" ref="X21:AC21">SUM(X22:X24)</f>
        <v>1879537.2570000002</v>
      </c>
      <c r="Y21" s="14">
        <f t="shared" si="3"/>
        <v>2186279.5439999998</v>
      </c>
      <c r="Z21" s="14">
        <f t="shared" si="3"/>
        <v>2675920.344</v>
      </c>
      <c r="AA21" s="14">
        <f t="shared" si="3"/>
        <v>2962468.1160000004</v>
      </c>
      <c r="AB21" s="14">
        <f t="shared" si="3"/>
        <v>3173462.3</v>
      </c>
      <c r="AC21" s="14">
        <f t="shared" si="3"/>
        <v>3459301.7</v>
      </c>
      <c r="AD21" s="3"/>
    </row>
    <row r="22" spans="1:30" ht="15" customHeight="1">
      <c r="A22" s="17" t="s">
        <v>24</v>
      </c>
      <c r="B22" s="13"/>
      <c r="C22" s="13"/>
      <c r="D22" s="13"/>
      <c r="E22" s="13"/>
      <c r="F22" s="13"/>
      <c r="G22" s="13"/>
      <c r="H22" s="13"/>
      <c r="I22" s="13"/>
      <c r="J22" s="13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4">
        <v>1655253.303</v>
      </c>
      <c r="Y22" s="14">
        <v>1964451.427</v>
      </c>
      <c r="Z22" s="14">
        <v>2361104.479</v>
      </c>
      <c r="AA22" s="14">
        <v>2619271.208</v>
      </c>
      <c r="AB22" s="15">
        <v>2793647.6</v>
      </c>
      <c r="AC22" s="3">
        <v>3080648.7</v>
      </c>
      <c r="AD22" s="3"/>
    </row>
    <row r="23" spans="1:30" ht="15" customHeight="1">
      <c r="A23" s="17" t="s">
        <v>25</v>
      </c>
      <c r="B23" s="13"/>
      <c r="C23" s="13"/>
      <c r="D23" s="13"/>
      <c r="E23" s="13"/>
      <c r="F23" s="13"/>
      <c r="G23" s="13"/>
      <c r="H23" s="13"/>
      <c r="I23" s="13"/>
      <c r="J23" s="1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4">
        <v>88765.55</v>
      </c>
      <c r="Y23" s="14">
        <v>83710.547</v>
      </c>
      <c r="Z23" s="14">
        <v>92146.745</v>
      </c>
      <c r="AA23" s="14">
        <v>95846.842</v>
      </c>
      <c r="AB23" s="15">
        <v>97695.3</v>
      </c>
      <c r="AC23" s="3">
        <v>99852.7</v>
      </c>
      <c r="AD23" s="3"/>
    </row>
    <row r="24" spans="1:30" ht="15" customHeight="1">
      <c r="A24" s="17" t="s">
        <v>26</v>
      </c>
      <c r="B24" s="13"/>
      <c r="C24" s="13"/>
      <c r="D24" s="13"/>
      <c r="E24" s="13"/>
      <c r="F24" s="13"/>
      <c r="G24" s="13"/>
      <c r="H24" s="13"/>
      <c r="I24" s="13"/>
      <c r="J24" s="1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4">
        <v>135518.404</v>
      </c>
      <c r="Y24" s="14">
        <v>138117.57</v>
      </c>
      <c r="Z24" s="14">
        <v>222669.12</v>
      </c>
      <c r="AA24" s="14">
        <v>247350.066</v>
      </c>
      <c r="AB24" s="15">
        <v>282119.4</v>
      </c>
      <c r="AC24" s="3">
        <v>278800.3</v>
      </c>
      <c r="AD24" s="3"/>
    </row>
    <row r="25" spans="1:30" ht="15" customHeight="1">
      <c r="A25" s="16" t="s">
        <v>15</v>
      </c>
      <c r="B25" s="13">
        <v>78</v>
      </c>
      <c r="C25" s="13">
        <v>524</v>
      </c>
      <c r="D25" s="13">
        <v>1400</v>
      </c>
      <c r="E25" s="13">
        <v>2473</v>
      </c>
      <c r="F25" s="13">
        <v>7580</v>
      </c>
      <c r="G25" s="13">
        <v>13497</v>
      </c>
      <c r="H25" s="13">
        <v>12046</v>
      </c>
      <c r="I25" s="13">
        <v>38928</v>
      </c>
      <c r="J25" s="13">
        <v>67148</v>
      </c>
      <c r="K25" s="7">
        <v>74723</v>
      </c>
      <c r="L25" s="7">
        <v>84016</v>
      </c>
      <c r="M25" s="7">
        <v>146066</v>
      </c>
      <c r="N25" s="7">
        <v>276905</v>
      </c>
      <c r="O25" s="7">
        <v>188800</v>
      </c>
      <c r="P25" s="7">
        <v>372902</v>
      </c>
      <c r="Q25" s="7">
        <v>394597</v>
      </c>
      <c r="R25" s="7">
        <v>419425</v>
      </c>
      <c r="S25" s="7">
        <v>737627</v>
      </c>
      <c r="T25" s="7">
        <v>145909</v>
      </c>
      <c r="U25" s="7">
        <v>338047</v>
      </c>
      <c r="V25" s="7">
        <v>686396</v>
      </c>
      <c r="W25" s="7">
        <v>483783</v>
      </c>
      <c r="X25" s="14">
        <f aca="true" t="shared" si="4" ref="X25:AC25">SUM(X26:X27)</f>
        <v>445059.761</v>
      </c>
      <c r="Y25" s="14">
        <f t="shared" si="4"/>
        <v>226600.356</v>
      </c>
      <c r="Z25" s="14">
        <f t="shared" si="4"/>
        <v>802518.66</v>
      </c>
      <c r="AA25" s="14">
        <f t="shared" si="4"/>
        <v>1662574.538</v>
      </c>
      <c r="AB25" s="14">
        <f t="shared" si="4"/>
        <v>1425733.7999999998</v>
      </c>
      <c r="AC25" s="14">
        <f t="shared" si="4"/>
        <v>1913507.4</v>
      </c>
      <c r="AD25" s="3"/>
    </row>
    <row r="26" spans="1:30" ht="15" customHeight="1">
      <c r="A26" s="18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4">
        <v>5539.833</v>
      </c>
      <c r="Y26" s="14">
        <v>5434.573</v>
      </c>
      <c r="Z26" s="14">
        <v>37732.564</v>
      </c>
      <c r="AA26" s="14">
        <v>25796.75</v>
      </c>
      <c r="AB26" s="15">
        <v>81013.9</v>
      </c>
      <c r="AC26" s="3">
        <v>7624.9</v>
      </c>
      <c r="AD26" s="3"/>
    </row>
    <row r="27" spans="1:30" ht="15" customHeight="1">
      <c r="A27" s="18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4">
        <v>439519.928</v>
      </c>
      <c r="Y27" s="14">
        <v>221165.783</v>
      </c>
      <c r="Z27" s="14">
        <v>764786.096</v>
      </c>
      <c r="AA27" s="14">
        <v>1636777.788</v>
      </c>
      <c r="AB27" s="15">
        <v>1344719.9</v>
      </c>
      <c r="AC27" s="3">
        <v>1905882.5</v>
      </c>
      <c r="AD27" s="3"/>
    </row>
    <row r="28" spans="1:30" ht="15" customHeight="1">
      <c r="A28" s="16" t="s">
        <v>16</v>
      </c>
      <c r="B28" s="13">
        <v>695</v>
      </c>
      <c r="C28" s="13">
        <v>1873</v>
      </c>
      <c r="D28" s="13">
        <v>520</v>
      </c>
      <c r="E28" s="13">
        <v>693</v>
      </c>
      <c r="F28" s="13">
        <v>2551</v>
      </c>
      <c r="G28" s="13">
        <v>3828</v>
      </c>
      <c r="H28" s="13">
        <v>15488</v>
      </c>
      <c r="I28" s="13">
        <v>77136</v>
      </c>
      <c r="J28" s="13">
        <v>75719</v>
      </c>
      <c r="K28" s="7">
        <v>92978</v>
      </c>
      <c r="L28" s="7">
        <v>134946</v>
      </c>
      <c r="M28" s="7">
        <v>188645</v>
      </c>
      <c r="N28" s="7">
        <v>285973</v>
      </c>
      <c r="O28" s="7">
        <v>1075392</v>
      </c>
      <c r="P28" s="7">
        <v>1369675</v>
      </c>
      <c r="Q28" s="7">
        <v>1567806</v>
      </c>
      <c r="R28" s="7">
        <v>1841351</v>
      </c>
      <c r="S28" s="7">
        <v>2450520</v>
      </c>
      <c r="T28" s="7">
        <v>4539557</v>
      </c>
      <c r="U28" s="7">
        <v>5840025</v>
      </c>
      <c r="V28" s="7">
        <v>7284390</v>
      </c>
      <c r="W28" s="7">
        <v>8072528</v>
      </c>
      <c r="X28" s="14">
        <f aca="true" t="shared" si="5" ref="X28:AC28">SUM(X29:X30)</f>
        <v>8951099.443</v>
      </c>
      <c r="Y28" s="14">
        <f t="shared" si="5"/>
        <v>10909195.974</v>
      </c>
      <c r="Z28" s="14">
        <f t="shared" si="5"/>
        <v>12232872.005</v>
      </c>
      <c r="AA28" s="14">
        <f t="shared" si="5"/>
        <v>13131750.805000002</v>
      </c>
      <c r="AB28" s="14">
        <f t="shared" si="5"/>
        <v>15949533.299999999</v>
      </c>
      <c r="AC28" s="14">
        <f t="shared" si="5"/>
        <v>15894345.1</v>
      </c>
      <c r="AD28" s="3"/>
    </row>
    <row r="29" spans="1:30" ht="15" customHeight="1">
      <c r="A29" s="17" t="s">
        <v>29</v>
      </c>
      <c r="B29" s="13"/>
      <c r="C29" s="13"/>
      <c r="D29" s="13"/>
      <c r="E29" s="13"/>
      <c r="F29" s="13"/>
      <c r="G29" s="13"/>
      <c r="H29" s="13"/>
      <c r="I29" s="13"/>
      <c r="J29" s="1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4">
        <v>6712591.822</v>
      </c>
      <c r="Y29" s="14">
        <v>8133916.067</v>
      </c>
      <c r="Z29" s="14">
        <v>9689493.914</v>
      </c>
      <c r="AA29" s="14">
        <v>10298794.835</v>
      </c>
      <c r="AB29" s="15">
        <v>12787579.7</v>
      </c>
      <c r="AC29" s="3">
        <v>12490564.5</v>
      </c>
      <c r="AD29" s="3"/>
    </row>
    <row r="30" spans="1:30" ht="15" customHeight="1">
      <c r="A30" s="17" t="s">
        <v>30</v>
      </c>
      <c r="B30" s="13"/>
      <c r="C30" s="13"/>
      <c r="D30" s="13"/>
      <c r="E30" s="13"/>
      <c r="F30" s="13"/>
      <c r="G30" s="13"/>
      <c r="H30" s="13"/>
      <c r="I30" s="13"/>
      <c r="J30" s="13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4">
        <v>2238507.621</v>
      </c>
      <c r="Y30" s="14">
        <v>2775279.907</v>
      </c>
      <c r="Z30" s="14">
        <v>2543378.091</v>
      </c>
      <c r="AA30" s="14">
        <v>2832955.97</v>
      </c>
      <c r="AB30" s="15">
        <v>3161953.6</v>
      </c>
      <c r="AC30" s="3">
        <v>3403780.6</v>
      </c>
      <c r="AD30" s="3"/>
    </row>
    <row r="31" spans="1:30" ht="15" customHeight="1">
      <c r="A31" s="16" t="s">
        <v>17</v>
      </c>
      <c r="B31" s="13">
        <v>46</v>
      </c>
      <c r="C31" s="13">
        <v>1</v>
      </c>
      <c r="D31" s="13"/>
      <c r="E31" s="13">
        <v>228</v>
      </c>
      <c r="F31" s="13">
        <v>142</v>
      </c>
      <c r="G31" s="13">
        <v>50</v>
      </c>
      <c r="H31" s="13">
        <v>4445</v>
      </c>
      <c r="I31" s="13">
        <v>54442</v>
      </c>
      <c r="J31" s="13">
        <v>1468</v>
      </c>
      <c r="K31" s="3">
        <v>1525</v>
      </c>
      <c r="L31" s="3">
        <v>646</v>
      </c>
      <c r="M31" s="3">
        <v>4499</v>
      </c>
      <c r="N31" s="7">
        <v>9390</v>
      </c>
      <c r="O31" s="7">
        <v>172778</v>
      </c>
      <c r="P31" s="7">
        <v>60869</v>
      </c>
      <c r="Q31" s="7">
        <v>136445</v>
      </c>
      <c r="R31" s="7">
        <v>160934</v>
      </c>
      <c r="S31" s="7">
        <v>119466</v>
      </c>
      <c r="T31" s="7">
        <v>92961</v>
      </c>
      <c r="U31" s="7">
        <v>164366</v>
      </c>
      <c r="V31" s="7">
        <v>205021</v>
      </c>
      <c r="W31" s="7">
        <v>285288</v>
      </c>
      <c r="X31" s="14">
        <v>169702.222</v>
      </c>
      <c r="Y31" s="14">
        <v>934951.214</v>
      </c>
      <c r="Z31" s="14">
        <v>863791.877</v>
      </c>
      <c r="AA31" s="14">
        <v>548745.023</v>
      </c>
      <c r="AB31" s="15">
        <v>458692.7</v>
      </c>
      <c r="AC31" s="3">
        <v>574037.2</v>
      </c>
      <c r="AD31" s="3"/>
    </row>
    <row r="32" spans="1:30" ht="15" customHeight="1">
      <c r="A32" s="16" t="s">
        <v>13</v>
      </c>
      <c r="B32" s="13">
        <v>271</v>
      </c>
      <c r="C32" s="13">
        <v>76</v>
      </c>
      <c r="D32" s="13">
        <v>134</v>
      </c>
      <c r="E32" s="13">
        <v>238</v>
      </c>
      <c r="F32" s="13">
        <v>2928</v>
      </c>
      <c r="G32" s="13">
        <v>2879</v>
      </c>
      <c r="H32" s="13">
        <v>8765</v>
      </c>
      <c r="I32" s="13">
        <v>4991</v>
      </c>
      <c r="J32" s="13">
        <v>9791</v>
      </c>
      <c r="K32" s="3">
        <v>6880</v>
      </c>
      <c r="L32" s="3">
        <v>39257</v>
      </c>
      <c r="M32" s="3">
        <v>24589</v>
      </c>
      <c r="N32" s="7">
        <v>16350</v>
      </c>
      <c r="O32" s="7">
        <v>32086</v>
      </c>
      <c r="P32" s="7">
        <v>5545</v>
      </c>
      <c r="Q32" s="13"/>
      <c r="R32" s="13"/>
      <c r="S32" s="13"/>
      <c r="T32" s="7">
        <v>13106</v>
      </c>
      <c r="U32" s="13"/>
      <c r="V32" s="13"/>
      <c r="W32" s="13"/>
      <c r="X32" s="14"/>
      <c r="Y32" s="14"/>
      <c r="Z32" s="14"/>
      <c r="AA32" s="14"/>
      <c r="AB32" s="3"/>
      <c r="AC32" s="3"/>
      <c r="AD32" s="3"/>
    </row>
    <row r="33" spans="1:30" ht="15" customHeight="1">
      <c r="A33" s="16" t="s">
        <v>10</v>
      </c>
      <c r="B33" s="13">
        <v>104</v>
      </c>
      <c r="C33" s="13">
        <v>138</v>
      </c>
      <c r="D33" s="13"/>
      <c r="E33" s="13"/>
      <c r="F33" s="13"/>
      <c r="G33" s="13"/>
      <c r="H33" s="13">
        <v>7375</v>
      </c>
      <c r="I33" s="13">
        <v>32320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>
        <v>498.324</v>
      </c>
      <c r="Y33" s="14">
        <v>1059.167</v>
      </c>
      <c r="Z33" s="14">
        <v>630.639</v>
      </c>
      <c r="AA33" s="14">
        <v>957.978</v>
      </c>
      <c r="AB33" s="15">
        <v>169.2</v>
      </c>
      <c r="AC33" s="3"/>
      <c r="AD33" s="3" t="s">
        <v>35</v>
      </c>
    </row>
    <row r="34" spans="1:30" ht="15" customHeight="1">
      <c r="A34" s="16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7">
        <v>76570</v>
      </c>
      <c r="X34" s="14">
        <v>5833.222</v>
      </c>
      <c r="Y34" s="14">
        <v>11500.455</v>
      </c>
      <c r="Z34" s="14">
        <v>178391.361</v>
      </c>
      <c r="AA34" s="14">
        <v>11692.582</v>
      </c>
      <c r="AB34" s="15">
        <v>42987.1</v>
      </c>
      <c r="AC34" s="3">
        <v>129477.6</v>
      </c>
      <c r="AD34" s="3"/>
    </row>
    <row r="35" spans="1:30" ht="15" customHeight="1">
      <c r="A35" s="16" t="s">
        <v>23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7">
        <v>50904</v>
      </c>
      <c r="X35" s="14">
        <v>77314.771</v>
      </c>
      <c r="Y35" s="14">
        <v>39333.29</v>
      </c>
      <c r="Z35" s="14"/>
      <c r="AA35" s="14">
        <v>150</v>
      </c>
      <c r="AB35" s="15">
        <v>859.6</v>
      </c>
      <c r="AC35" s="3"/>
      <c r="AD35" s="3"/>
    </row>
    <row r="36" spans="1:30" ht="15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3"/>
    </row>
    <row r="37" ht="15" customHeight="1">
      <c r="A37" s="22" t="s">
        <v>38</v>
      </c>
    </row>
    <row r="38" spans="1:29" ht="15" customHeight="1">
      <c r="A38" s="22" t="s">
        <v>39</v>
      </c>
      <c r="AC38" s="1" t="s">
        <v>35</v>
      </c>
    </row>
    <row r="39" s="23" customFormat="1" ht="15" customHeight="1">
      <c r="A39" s="22" t="s">
        <v>31</v>
      </c>
    </row>
    <row r="40" ht="15" customHeight="1">
      <c r="A40" s="24" t="s">
        <v>40</v>
      </c>
    </row>
    <row r="41" ht="15" customHeight="1"/>
    <row r="42" ht="15" customHeight="1"/>
    <row r="43" spans="1:29" ht="15" customHeight="1">
      <c r="A43" s="46" t="s">
        <v>36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</row>
    <row r="44" spans="1:29" ht="15" customHeight="1">
      <c r="A44" s="47" t="s">
        <v>18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13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29" ht="15" customHeight="1">
      <c r="A46" s="4" t="s">
        <v>1</v>
      </c>
      <c r="B46" s="5">
        <v>1980</v>
      </c>
      <c r="C46" s="5">
        <v>1981</v>
      </c>
      <c r="D46" s="5">
        <v>1982</v>
      </c>
      <c r="E46" s="5">
        <v>1983</v>
      </c>
      <c r="F46" s="5">
        <v>1984</v>
      </c>
      <c r="G46" s="5">
        <v>1985</v>
      </c>
      <c r="H46" s="5">
        <v>1986</v>
      </c>
      <c r="I46" s="5">
        <v>1987</v>
      </c>
      <c r="J46" s="5">
        <v>1988</v>
      </c>
      <c r="K46" s="5">
        <v>1989</v>
      </c>
      <c r="L46" s="5">
        <v>1990</v>
      </c>
      <c r="M46" s="5">
        <v>1991</v>
      </c>
      <c r="N46" s="5">
        <v>1992</v>
      </c>
      <c r="O46" s="5">
        <v>1993</v>
      </c>
      <c r="P46" s="5">
        <v>1994</v>
      </c>
      <c r="Q46" s="5">
        <v>1995</v>
      </c>
      <c r="R46" s="5">
        <v>1996</v>
      </c>
      <c r="S46" s="5">
        <v>1997</v>
      </c>
      <c r="T46" s="6">
        <v>1998</v>
      </c>
      <c r="U46" s="6">
        <v>1999</v>
      </c>
      <c r="V46" s="6">
        <v>2000</v>
      </c>
      <c r="W46" s="6">
        <v>2001</v>
      </c>
      <c r="X46" s="6">
        <v>2002</v>
      </c>
      <c r="Y46" s="6">
        <v>2003</v>
      </c>
      <c r="Z46" s="6">
        <v>2004</v>
      </c>
      <c r="AA46" s="6">
        <v>2005</v>
      </c>
      <c r="AB46" s="6">
        <v>2006</v>
      </c>
      <c r="AC46" s="6">
        <v>2007</v>
      </c>
    </row>
    <row r="47" spans="1:22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9" s="11" customFormat="1" ht="15" customHeight="1">
      <c r="A48" s="8" t="s">
        <v>2</v>
      </c>
      <c r="B48" s="25">
        <f>SUM(B49:B59)</f>
        <v>100</v>
      </c>
      <c r="C48" s="25">
        <f aca="true" t="shared" si="6" ref="C48:Z48">SUM(C49:C59)</f>
        <v>99.99999999999999</v>
      </c>
      <c r="D48" s="25">
        <f t="shared" si="6"/>
        <v>99.99999999999997</v>
      </c>
      <c r="E48" s="25">
        <f t="shared" si="6"/>
        <v>100</v>
      </c>
      <c r="F48" s="25">
        <f t="shared" si="6"/>
        <v>100</v>
      </c>
      <c r="G48" s="25">
        <f t="shared" si="6"/>
        <v>100</v>
      </c>
      <c r="H48" s="25">
        <f t="shared" si="6"/>
        <v>100</v>
      </c>
      <c r="I48" s="25">
        <f>SUM(I49:I59)</f>
        <v>99.99999999999999</v>
      </c>
      <c r="J48" s="25">
        <f t="shared" si="6"/>
        <v>99.99999999999999</v>
      </c>
      <c r="K48" s="25">
        <f t="shared" si="6"/>
        <v>100.00000000000001</v>
      </c>
      <c r="L48" s="25">
        <f t="shared" si="6"/>
        <v>100</v>
      </c>
      <c r="M48" s="25">
        <f t="shared" si="6"/>
        <v>100</v>
      </c>
      <c r="N48" s="25">
        <f t="shared" si="6"/>
        <v>100.00000000000001</v>
      </c>
      <c r="O48" s="25">
        <f>SUM(O49:O59)</f>
        <v>100</v>
      </c>
      <c r="P48" s="25">
        <f t="shared" si="6"/>
        <v>100</v>
      </c>
      <c r="Q48" s="25">
        <f t="shared" si="6"/>
        <v>100</v>
      </c>
      <c r="R48" s="25">
        <f t="shared" si="6"/>
        <v>100</v>
      </c>
      <c r="S48" s="25">
        <f t="shared" si="6"/>
        <v>100</v>
      </c>
      <c r="T48" s="25">
        <f t="shared" si="6"/>
        <v>100</v>
      </c>
      <c r="U48" s="25">
        <f t="shared" si="6"/>
        <v>100</v>
      </c>
      <c r="V48" s="25">
        <f t="shared" si="6"/>
        <v>100</v>
      </c>
      <c r="W48" s="25">
        <f t="shared" si="6"/>
        <v>100</v>
      </c>
      <c r="X48" s="25">
        <f t="shared" si="6"/>
        <v>100</v>
      </c>
      <c r="Y48" s="25">
        <f t="shared" si="6"/>
        <v>100</v>
      </c>
      <c r="Z48" s="25">
        <f t="shared" si="6"/>
        <v>100</v>
      </c>
      <c r="AA48" s="25">
        <f>SUM(AA49:AA59)</f>
        <v>100.00000000000001</v>
      </c>
      <c r="AB48" s="25">
        <f>SUM(AB49:AB59)</f>
        <v>99.99999999999999</v>
      </c>
      <c r="AC48" s="25">
        <f>SUM(AC49:AC59)</f>
        <v>100.00000000000001</v>
      </c>
    </row>
    <row r="49" spans="1:29" ht="15" customHeight="1">
      <c r="A49" s="16" t="s">
        <v>3</v>
      </c>
      <c r="B49" s="26">
        <f aca="true" t="shared" si="7" ref="B49:AC58">B8/B$7*100</f>
        <v>11.777535441657578</v>
      </c>
      <c r="C49" s="26">
        <f t="shared" si="7"/>
        <v>3.5499869485773954</v>
      </c>
      <c r="D49" s="26">
        <f t="shared" si="7"/>
        <v>6.730769230769231</v>
      </c>
      <c r="E49" s="26">
        <f t="shared" si="7"/>
        <v>4.183892839424508</v>
      </c>
      <c r="F49" s="26">
        <f t="shared" si="7"/>
        <v>1.1279056452536356</v>
      </c>
      <c r="G49" s="26">
        <f t="shared" si="7"/>
        <v>0.32578934599521714</v>
      </c>
      <c r="H49" s="26">
        <f t="shared" si="7"/>
        <v>0.5000803987779386</v>
      </c>
      <c r="I49" s="26">
        <f t="shared" si="7"/>
        <v>0.31918289179699966</v>
      </c>
      <c r="J49" s="26">
        <f t="shared" si="7"/>
        <v>0.9659335503499514</v>
      </c>
      <c r="K49" s="26">
        <f t="shared" si="7"/>
        <v>1.3740736854785747</v>
      </c>
      <c r="L49" s="26">
        <f t="shared" si="7"/>
        <v>0.995347241695684</v>
      </c>
      <c r="M49" s="26">
        <f t="shared" si="7"/>
        <v>0.9199067591894513</v>
      </c>
      <c r="N49" s="26">
        <f t="shared" si="7"/>
        <v>0.29444829918230764</v>
      </c>
      <c r="O49" s="26">
        <f t="shared" si="7"/>
        <v>0.27591915568738357</v>
      </c>
      <c r="P49" s="26">
        <f t="shared" si="7"/>
        <v>0.31516383942786247</v>
      </c>
      <c r="Q49" s="26">
        <f t="shared" si="7"/>
        <v>0.23556351282019725</v>
      </c>
      <c r="R49" s="26">
        <f t="shared" si="7"/>
        <v>0.21577247064188654</v>
      </c>
      <c r="S49" s="26">
        <f t="shared" si="7"/>
        <v>0.242470565315945</v>
      </c>
      <c r="T49" s="26">
        <f t="shared" si="7"/>
        <v>0.20806175078335568</v>
      </c>
      <c r="U49" s="26">
        <f t="shared" si="7"/>
        <v>0.7309806743486035</v>
      </c>
      <c r="V49" s="26">
        <f t="shared" si="7"/>
        <v>0.8578617434661765</v>
      </c>
      <c r="W49" s="26">
        <f t="shared" si="7"/>
        <v>0.9536902617180898</v>
      </c>
      <c r="X49" s="26">
        <f t="shared" si="7"/>
        <v>0.8929360584506348</v>
      </c>
      <c r="Y49" s="26">
        <f t="shared" si="7"/>
        <v>0.9108514129647799</v>
      </c>
      <c r="Z49" s="26">
        <f t="shared" si="7"/>
        <v>1.4332172025329142</v>
      </c>
      <c r="AA49" s="26">
        <f t="shared" si="7"/>
        <v>1.406672293864622</v>
      </c>
      <c r="AB49" s="26">
        <f t="shared" si="7"/>
        <v>1.387976441324341</v>
      </c>
      <c r="AC49" s="26">
        <f t="shared" si="7"/>
        <v>1.7668374140086496</v>
      </c>
    </row>
    <row r="50" spans="1:29" ht="15" customHeight="1">
      <c r="A50" s="16" t="s">
        <v>4</v>
      </c>
      <c r="B50" s="26">
        <f t="shared" si="7"/>
        <v>4.416575790621592</v>
      </c>
      <c r="C50" s="26">
        <f t="shared" si="7"/>
        <v>2.1665361524406164</v>
      </c>
      <c r="D50" s="26">
        <f t="shared" si="7"/>
        <v>5.537135278514589</v>
      </c>
      <c r="E50" s="26">
        <f t="shared" si="7"/>
        <v>1.8852323466181578</v>
      </c>
      <c r="F50" s="26">
        <f t="shared" si="7"/>
        <v>2.3874957059429747</v>
      </c>
      <c r="G50" s="26">
        <f t="shared" si="7"/>
        <v>3.060340345891242</v>
      </c>
      <c r="H50" s="26">
        <f t="shared" si="7"/>
        <v>1.8427399903521466</v>
      </c>
      <c r="I50" s="26">
        <f t="shared" si="7"/>
        <v>0.45135158220308125</v>
      </c>
      <c r="J50" s="26">
        <f t="shared" si="7"/>
        <v>2.037795717388255</v>
      </c>
      <c r="K50" s="26">
        <f t="shared" si="7"/>
        <v>2.483902431442039</v>
      </c>
      <c r="L50" s="26">
        <f t="shared" si="7"/>
        <v>2.48482884982399</v>
      </c>
      <c r="M50" s="26">
        <f t="shared" si="7"/>
        <v>2.7729909374855755</v>
      </c>
      <c r="N50" s="26">
        <f t="shared" si="7"/>
        <v>3.6123163266202343</v>
      </c>
      <c r="O50" s="26">
        <f t="shared" si="7"/>
        <v>1.5995329897265722</v>
      </c>
      <c r="P50" s="26">
        <f t="shared" si="7"/>
        <v>1.5523443140338953</v>
      </c>
      <c r="Q50" s="26">
        <f t="shared" si="7"/>
        <v>1.30979423945152</v>
      </c>
      <c r="R50" s="26">
        <f t="shared" si="7"/>
        <v>1.3861992668348326</v>
      </c>
      <c r="S50" s="26">
        <f t="shared" si="7"/>
        <v>1.5029851885618621</v>
      </c>
      <c r="T50" s="26">
        <f t="shared" si="7"/>
        <v>1.262918107853241</v>
      </c>
      <c r="U50" s="26">
        <f t="shared" si="7"/>
        <v>1.264798720543474</v>
      </c>
      <c r="V50" s="26">
        <f t="shared" si="7"/>
        <v>1.1969515824499828</v>
      </c>
      <c r="W50" s="26">
        <f t="shared" si="7"/>
        <v>1.8809461517788502</v>
      </c>
      <c r="X50" s="26">
        <f t="shared" si="7"/>
        <v>1.2108201503246798</v>
      </c>
      <c r="Y50" s="26">
        <f t="shared" si="7"/>
        <v>1.5095898222926678</v>
      </c>
      <c r="Z50" s="26">
        <f t="shared" si="7"/>
        <v>2.4007222265371864</v>
      </c>
      <c r="AA50" s="26">
        <f t="shared" si="7"/>
        <v>1.3558052366568925</v>
      </c>
      <c r="AB50" s="26">
        <f t="shared" si="7"/>
        <v>0.9890678252003497</v>
      </c>
      <c r="AC50" s="26">
        <f t="shared" si="7"/>
        <v>1.928630393548781</v>
      </c>
    </row>
    <row r="51" spans="1:29" ht="15" customHeight="1">
      <c r="A51" s="16" t="s">
        <v>5</v>
      </c>
      <c r="B51" s="26">
        <f t="shared" si="7"/>
        <v>0.10905125408942204</v>
      </c>
      <c r="C51" s="26">
        <f t="shared" si="7"/>
        <v>2.8713129731140694</v>
      </c>
      <c r="D51" s="26">
        <f t="shared" si="7"/>
        <v>1.5915119363395225</v>
      </c>
      <c r="E51" s="26">
        <f t="shared" si="7"/>
        <v>0.14883413262774928</v>
      </c>
      <c r="F51" s="26">
        <f t="shared" si="7"/>
        <v>24.2814611244704</v>
      </c>
      <c r="G51" s="26">
        <f t="shared" si="7"/>
        <v>20.12962256957682</v>
      </c>
      <c r="H51" s="26">
        <f t="shared" si="7"/>
        <v>11.710885994532882</v>
      </c>
      <c r="I51" s="26">
        <f t="shared" si="7"/>
        <v>5.212121757034387</v>
      </c>
      <c r="J51" s="26">
        <f t="shared" si="7"/>
        <v>7.732789018249711</v>
      </c>
      <c r="K51" s="26">
        <f t="shared" si="7"/>
        <v>2.7267746184963686</v>
      </c>
      <c r="L51" s="26">
        <f t="shared" si="7"/>
        <v>2.8447437988178894</v>
      </c>
      <c r="M51" s="26">
        <f t="shared" si="7"/>
        <v>1.7505731386457002</v>
      </c>
      <c r="N51" s="26">
        <f t="shared" si="7"/>
        <v>0.6462053277356684</v>
      </c>
      <c r="O51" s="26">
        <f t="shared" si="7"/>
        <v>1.4094110095163603</v>
      </c>
      <c r="P51" s="26">
        <f t="shared" si="7"/>
        <v>2.1540296826855263</v>
      </c>
      <c r="Q51" s="26">
        <f t="shared" si="7"/>
        <v>2.5845785891396353</v>
      </c>
      <c r="R51" s="26">
        <f t="shared" si="7"/>
        <v>1.1883888880588143</v>
      </c>
      <c r="S51" s="26">
        <f t="shared" si="7"/>
        <v>1.4075766693661353</v>
      </c>
      <c r="T51" s="26">
        <f t="shared" si="7"/>
        <v>2.4126613788542315</v>
      </c>
      <c r="U51" s="26">
        <f t="shared" si="7"/>
        <v>1.8006053818509764</v>
      </c>
      <c r="V51" s="26">
        <f t="shared" si="7"/>
        <v>0.4321118559019294</v>
      </c>
      <c r="W51" s="26">
        <f t="shared" si="7"/>
        <v>0.4615516282494943</v>
      </c>
      <c r="X51" s="26">
        <f t="shared" si="7"/>
        <v>0.31926321737836916</v>
      </c>
      <c r="Y51" s="26">
        <f t="shared" si="7"/>
        <v>0.8941485451033342</v>
      </c>
      <c r="Z51" s="26">
        <f t="shared" si="7"/>
        <v>1.3636880562524416</v>
      </c>
      <c r="AA51" s="26">
        <f t="shared" si="7"/>
        <v>4.5254157492080775</v>
      </c>
      <c r="AB51" s="26">
        <f t="shared" si="7"/>
        <v>2.7135010919444076</v>
      </c>
      <c r="AC51" s="26">
        <f t="shared" si="7"/>
        <v>1.8397710147105668</v>
      </c>
    </row>
    <row r="52" spans="1:29" ht="15" customHeight="1">
      <c r="A52" s="16" t="s">
        <v>6</v>
      </c>
      <c r="B52" s="26">
        <f t="shared" si="7"/>
        <v>7.57906215921483</v>
      </c>
      <c r="C52" s="26">
        <f t="shared" si="7"/>
        <v>2.0360219263899766</v>
      </c>
      <c r="D52" s="26">
        <f t="shared" si="7"/>
        <v>1.8567639257294428</v>
      </c>
      <c r="E52" s="26">
        <f t="shared" si="7"/>
        <v>0.8433934182239127</v>
      </c>
      <c r="F52" s="26">
        <f t="shared" si="7"/>
        <v>1.265315470056109</v>
      </c>
      <c r="G52" s="26">
        <f t="shared" si="7"/>
        <v>3.8436211139222958</v>
      </c>
      <c r="H52" s="26">
        <f t="shared" si="7"/>
        <v>5.544299726644155</v>
      </c>
      <c r="I52" s="26">
        <f t="shared" si="7"/>
        <v>0.4162864194422841</v>
      </c>
      <c r="J52" s="26">
        <f t="shared" si="7"/>
        <v>0.9577107810179789</v>
      </c>
      <c r="K52" s="26">
        <f t="shared" si="7"/>
        <v>1.822512891655689</v>
      </c>
      <c r="L52" s="26">
        <f t="shared" si="7"/>
        <v>0.5913277376813527</v>
      </c>
      <c r="M52" s="26">
        <f t="shared" si="7"/>
        <v>4.575300416967981</v>
      </c>
      <c r="N52" s="26">
        <f t="shared" si="7"/>
        <v>1.1692298233749352</v>
      </c>
      <c r="O52" s="26">
        <f t="shared" si="7"/>
        <v>57.75284370605033</v>
      </c>
      <c r="P52" s="26">
        <f t="shared" si="7"/>
        <v>55.4460498464782</v>
      </c>
      <c r="Q52" s="26">
        <f t="shared" si="7"/>
        <v>0.3605382102180501</v>
      </c>
      <c r="R52" s="26">
        <f t="shared" si="7"/>
        <v>0.31237149633644784</v>
      </c>
      <c r="S52" s="26">
        <f t="shared" si="7"/>
        <v>0.2230854421578026</v>
      </c>
      <c r="T52" s="26">
        <f t="shared" si="7"/>
        <v>0.2374155045389728</v>
      </c>
      <c r="U52" s="26">
        <f t="shared" si="7"/>
        <v>0.26660612145776286</v>
      </c>
      <c r="V52" s="26">
        <f t="shared" si="7"/>
        <v>0.1275262187881936</v>
      </c>
      <c r="W52" s="26">
        <f t="shared" si="7"/>
        <v>0.13500277326555135</v>
      </c>
      <c r="X52" s="26">
        <f t="shared" si="7"/>
        <v>0.1395518882960384</v>
      </c>
      <c r="Y52" s="26">
        <f t="shared" si="7"/>
        <v>0.2663163956469111</v>
      </c>
      <c r="Z52" s="26">
        <f t="shared" si="7"/>
        <v>0.40015817272570375</v>
      </c>
      <c r="AA52" s="26">
        <f t="shared" si="7"/>
        <v>0.45060308039253294</v>
      </c>
      <c r="AB52" s="26">
        <f t="shared" si="7"/>
        <v>0.23078233420443772</v>
      </c>
      <c r="AC52" s="26">
        <f t="shared" si="7"/>
        <v>0.3797335438442953</v>
      </c>
    </row>
    <row r="53" spans="1:29" ht="15" customHeight="1">
      <c r="A53" s="16" t="s">
        <v>7</v>
      </c>
      <c r="B53" s="26">
        <f t="shared" si="7"/>
        <v>0</v>
      </c>
      <c r="C53" s="26">
        <f t="shared" si="7"/>
        <v>0</v>
      </c>
      <c r="D53" s="26">
        <f t="shared" si="7"/>
        <v>0</v>
      </c>
      <c r="E53" s="26">
        <f t="shared" si="7"/>
        <v>0</v>
      </c>
      <c r="F53" s="26">
        <f t="shared" si="7"/>
        <v>0</v>
      </c>
      <c r="G53" s="26">
        <f t="shared" si="7"/>
        <v>0</v>
      </c>
      <c r="H53" s="26">
        <f t="shared" si="7"/>
        <v>0</v>
      </c>
      <c r="I53" s="26">
        <f t="shared" si="7"/>
        <v>0</v>
      </c>
      <c r="J53" s="26">
        <f t="shared" si="7"/>
        <v>0</v>
      </c>
      <c r="K53" s="26">
        <f t="shared" si="7"/>
        <v>0</v>
      </c>
      <c r="L53" s="26">
        <f t="shared" si="7"/>
        <v>0</v>
      </c>
      <c r="M53" s="26">
        <f t="shared" si="7"/>
        <v>0</v>
      </c>
      <c r="N53" s="26">
        <f t="shared" si="7"/>
        <v>0</v>
      </c>
      <c r="O53" s="26">
        <f t="shared" si="7"/>
        <v>0</v>
      </c>
      <c r="P53" s="26">
        <f t="shared" si="7"/>
        <v>0</v>
      </c>
      <c r="Q53" s="26">
        <f t="shared" si="7"/>
        <v>0.0001273086900487465</v>
      </c>
      <c r="R53" s="26">
        <f t="shared" si="7"/>
        <v>3.2481178780955375E-05</v>
      </c>
      <c r="S53" s="26">
        <f t="shared" si="7"/>
        <v>0</v>
      </c>
      <c r="T53" s="26">
        <f t="shared" si="7"/>
        <v>0</v>
      </c>
      <c r="U53" s="26">
        <f t="shared" si="7"/>
        <v>0</v>
      </c>
      <c r="V53" s="26">
        <f t="shared" si="7"/>
        <v>0</v>
      </c>
      <c r="W53" s="26">
        <f t="shared" si="7"/>
        <v>0</v>
      </c>
      <c r="X53" s="26">
        <f t="shared" si="7"/>
        <v>0</v>
      </c>
      <c r="Y53" s="26">
        <f t="shared" si="7"/>
        <v>0</v>
      </c>
      <c r="Z53" s="26">
        <f t="shared" si="7"/>
        <v>0</v>
      </c>
      <c r="AA53" s="26">
        <f t="shared" si="7"/>
        <v>0</v>
      </c>
      <c r="AB53" s="26">
        <f t="shared" si="7"/>
        <v>0</v>
      </c>
      <c r="AC53" s="26">
        <f t="shared" si="7"/>
        <v>0</v>
      </c>
    </row>
    <row r="54" spans="1:29" ht="15" customHeight="1">
      <c r="A54" s="16" t="s">
        <v>8</v>
      </c>
      <c r="B54" s="26">
        <f t="shared" si="7"/>
        <v>38.49509269356597</v>
      </c>
      <c r="C54" s="26">
        <f t="shared" si="7"/>
        <v>43.643957191333854</v>
      </c>
      <c r="D54" s="26">
        <f t="shared" si="7"/>
        <v>80.83554376657824</v>
      </c>
      <c r="E54" s="26">
        <f t="shared" si="7"/>
        <v>91.71489995038861</v>
      </c>
      <c r="F54" s="26">
        <f t="shared" si="7"/>
        <v>60.821023703194776</v>
      </c>
      <c r="G54" s="26">
        <f t="shared" si="7"/>
        <v>62.49610092538037</v>
      </c>
      <c r="H54" s="26">
        <f t="shared" si="7"/>
        <v>46.97539797395079</v>
      </c>
      <c r="I54" s="26">
        <f t="shared" si="7"/>
        <v>30.21897744590749</v>
      </c>
      <c r="J54" s="26">
        <f t="shared" si="7"/>
        <v>80.36354314293591</v>
      </c>
      <c r="K54" s="26">
        <f t="shared" si="7"/>
        <v>79.17633297971143</v>
      </c>
      <c r="L54" s="26">
        <f t="shared" si="7"/>
        <v>85.06951912422511</v>
      </c>
      <c r="M54" s="26">
        <f t="shared" si="7"/>
        <v>78.79829366239441</v>
      </c>
      <c r="N54" s="26">
        <f t="shared" si="7"/>
        <v>58.02750379862459</v>
      </c>
      <c r="O54" s="26">
        <f t="shared" si="7"/>
        <v>36.56265160588939</v>
      </c>
      <c r="P54" s="26">
        <f t="shared" si="7"/>
        <v>36.50201603477235</v>
      </c>
      <c r="Q54" s="26">
        <f t="shared" si="7"/>
        <v>38.85168410300631</v>
      </c>
      <c r="R54" s="26">
        <f t="shared" si="7"/>
        <v>42.85316623282639</v>
      </c>
      <c r="S54" s="26">
        <f t="shared" si="7"/>
        <v>41.66946607109789</v>
      </c>
      <c r="T54" s="26">
        <f t="shared" si="7"/>
        <v>37.621894349583386</v>
      </c>
      <c r="U54" s="26">
        <f t="shared" si="7"/>
        <v>35.13107212430452</v>
      </c>
      <c r="V54" s="26">
        <f t="shared" si="7"/>
        <v>34.50528780991545</v>
      </c>
      <c r="W54" s="26">
        <f t="shared" si="7"/>
        <v>35.49163103728943</v>
      </c>
      <c r="X54" s="26">
        <f t="shared" si="7"/>
        <v>35.402854269369236</v>
      </c>
      <c r="Y54" s="26">
        <f t="shared" si="7"/>
        <v>32.38314981144629</v>
      </c>
      <c r="Z54" s="26">
        <f t="shared" si="7"/>
        <v>28.233829174526065</v>
      </c>
      <c r="AA54" s="26">
        <f t="shared" si="7"/>
        <v>28.31665571920579</v>
      </c>
      <c r="AB54" s="26">
        <f t="shared" si="7"/>
        <v>28.382583650580067</v>
      </c>
      <c r="AC54" s="26">
        <f t="shared" si="7"/>
        <v>28.38254037689977</v>
      </c>
    </row>
    <row r="55" spans="1:29" ht="15" customHeight="1">
      <c r="A55" s="16" t="s">
        <v>9</v>
      </c>
      <c r="B55" s="26">
        <f t="shared" si="7"/>
        <v>0</v>
      </c>
      <c r="C55" s="26">
        <f t="shared" si="7"/>
        <v>0.4698512137823023</v>
      </c>
      <c r="D55" s="26">
        <f t="shared" si="7"/>
        <v>0</v>
      </c>
      <c r="E55" s="26">
        <f t="shared" si="7"/>
        <v>0</v>
      </c>
      <c r="F55" s="26">
        <f t="shared" si="7"/>
        <v>0</v>
      </c>
      <c r="G55" s="26">
        <f t="shared" si="7"/>
        <v>0</v>
      </c>
      <c r="H55" s="26">
        <f t="shared" si="7"/>
        <v>0</v>
      </c>
      <c r="I55" s="26">
        <f t="shared" si="7"/>
        <v>20.305876112082647</v>
      </c>
      <c r="J55" s="26">
        <f t="shared" si="7"/>
        <v>0</v>
      </c>
      <c r="K55" s="26">
        <f t="shared" si="7"/>
        <v>4.874930538554502</v>
      </c>
      <c r="L55" s="26">
        <f t="shared" si="7"/>
        <v>1.6335020377937923</v>
      </c>
      <c r="M55" s="26">
        <f t="shared" si="7"/>
        <v>0</v>
      </c>
      <c r="N55" s="26">
        <f t="shared" si="7"/>
        <v>33.81807881816665</v>
      </c>
      <c r="O55" s="26">
        <f t="shared" si="7"/>
        <v>0.4541834531738399</v>
      </c>
      <c r="P55" s="26">
        <f t="shared" si="7"/>
        <v>0.5540466121609737</v>
      </c>
      <c r="Q55" s="26">
        <f t="shared" si="7"/>
        <v>3.212167994849939</v>
      </c>
      <c r="R55" s="26">
        <f t="shared" si="7"/>
        <v>3.3312696957747834</v>
      </c>
      <c r="S55" s="26">
        <f t="shared" si="7"/>
        <v>0.12245136802379385</v>
      </c>
      <c r="T55" s="26">
        <f t="shared" si="7"/>
        <v>0.645868765106712</v>
      </c>
      <c r="U55" s="26">
        <f t="shared" si="7"/>
        <v>0.7794712759692063</v>
      </c>
      <c r="V55" s="26">
        <f t="shared" si="7"/>
        <v>6.203748951197249</v>
      </c>
      <c r="W55" s="26">
        <f t="shared" si="7"/>
        <v>1.0462011886280833</v>
      </c>
      <c r="X55" s="26">
        <f t="shared" si="7"/>
        <v>2.0564929705799573</v>
      </c>
      <c r="Y55" s="26">
        <f t="shared" si="7"/>
        <v>5.367512013485295</v>
      </c>
      <c r="Z55" s="26">
        <f t="shared" si="7"/>
        <v>6.844008277377478</v>
      </c>
      <c r="AA55" s="26">
        <f t="shared" si="7"/>
        <v>6.23444101226391</v>
      </c>
      <c r="AB55" s="26">
        <f t="shared" si="7"/>
        <v>4.9860536843136325</v>
      </c>
      <c r="AC55" s="26">
        <f t="shared" si="7"/>
        <v>4.040778184769886</v>
      </c>
    </row>
    <row r="56" spans="1:29" ht="15" customHeight="1">
      <c r="A56" s="16" t="s">
        <v>10</v>
      </c>
      <c r="B56" s="26">
        <f t="shared" si="7"/>
        <v>29.225736095965104</v>
      </c>
      <c r="C56" s="26">
        <f t="shared" si="7"/>
        <v>38.110154006786736</v>
      </c>
      <c r="D56" s="26">
        <f t="shared" si="7"/>
        <v>2.354111405835544</v>
      </c>
      <c r="E56" s="26">
        <f t="shared" si="7"/>
        <v>0</v>
      </c>
      <c r="F56" s="26">
        <f t="shared" si="7"/>
        <v>8.754150921790908</v>
      </c>
      <c r="G56" s="26">
        <f t="shared" si="7"/>
        <v>0</v>
      </c>
      <c r="H56" s="26">
        <f t="shared" si="7"/>
        <v>27.16031516320952</v>
      </c>
      <c r="I56" s="26">
        <f t="shared" si="7"/>
        <v>39.13631806799944</v>
      </c>
      <c r="J56" s="26">
        <f t="shared" si="7"/>
        <v>6.36974407839685</v>
      </c>
      <c r="K56" s="26">
        <f t="shared" si="7"/>
        <v>5.148890365551787</v>
      </c>
      <c r="L56" s="26">
        <f t="shared" si="7"/>
        <v>5.026013519951866</v>
      </c>
      <c r="M56" s="26">
        <f t="shared" si="7"/>
        <v>4.306425307340791</v>
      </c>
      <c r="N56" s="26">
        <f t="shared" si="7"/>
        <v>2.4322176062956165</v>
      </c>
      <c r="O56" s="26">
        <f t="shared" si="7"/>
        <v>1.3070244798439346</v>
      </c>
      <c r="P56" s="26">
        <f t="shared" si="7"/>
        <v>1.8972823762684186</v>
      </c>
      <c r="Q56" s="26">
        <f t="shared" si="7"/>
        <v>0</v>
      </c>
      <c r="R56" s="26">
        <f t="shared" si="7"/>
        <v>0</v>
      </c>
      <c r="S56" s="26">
        <f t="shared" si="7"/>
        <v>0</v>
      </c>
      <c r="T56" s="26">
        <f t="shared" si="7"/>
        <v>0</v>
      </c>
      <c r="U56" s="26">
        <f t="shared" si="7"/>
        <v>0</v>
      </c>
      <c r="V56" s="26">
        <f t="shared" si="7"/>
        <v>0</v>
      </c>
      <c r="W56" s="26">
        <f t="shared" si="7"/>
        <v>0</v>
      </c>
      <c r="X56" s="26">
        <f t="shared" si="7"/>
        <v>0</v>
      </c>
      <c r="Y56" s="26">
        <f t="shared" si="7"/>
        <v>0</v>
      </c>
      <c r="Z56" s="26">
        <f t="shared" si="7"/>
        <v>0</v>
      </c>
      <c r="AA56" s="26">
        <f t="shared" si="7"/>
        <v>0</v>
      </c>
      <c r="AB56" s="26">
        <f t="shared" si="7"/>
        <v>0</v>
      </c>
      <c r="AC56" s="26">
        <f t="shared" si="7"/>
        <v>0</v>
      </c>
    </row>
    <row r="57" spans="1:29" ht="15" customHeight="1">
      <c r="A57" s="16" t="s">
        <v>11</v>
      </c>
      <c r="B57" s="26">
        <f t="shared" si="7"/>
        <v>0</v>
      </c>
      <c r="C57" s="26">
        <f t="shared" si="7"/>
        <v>0</v>
      </c>
      <c r="D57" s="26">
        <f t="shared" si="7"/>
        <v>0</v>
      </c>
      <c r="E57" s="26">
        <f t="shared" si="7"/>
        <v>0</v>
      </c>
      <c r="F57" s="26">
        <f t="shared" si="7"/>
        <v>0</v>
      </c>
      <c r="G57" s="26">
        <f t="shared" si="7"/>
        <v>0</v>
      </c>
      <c r="H57" s="26">
        <f t="shared" si="7"/>
        <v>0</v>
      </c>
      <c r="I57" s="26">
        <f t="shared" si="7"/>
        <v>0</v>
      </c>
      <c r="J57" s="26">
        <f t="shared" si="7"/>
        <v>0</v>
      </c>
      <c r="K57" s="26">
        <f t="shared" si="7"/>
        <v>0</v>
      </c>
      <c r="L57" s="26">
        <f t="shared" si="7"/>
        <v>0</v>
      </c>
      <c r="M57" s="26">
        <f t="shared" si="7"/>
        <v>0</v>
      </c>
      <c r="N57" s="26">
        <f t="shared" si="7"/>
        <v>0</v>
      </c>
      <c r="O57" s="26">
        <f t="shared" si="7"/>
        <v>0</v>
      </c>
      <c r="P57" s="26">
        <f t="shared" si="7"/>
        <v>0</v>
      </c>
      <c r="Q57" s="26">
        <f t="shared" si="7"/>
        <v>53.4455460418243</v>
      </c>
      <c r="R57" s="26">
        <f t="shared" si="7"/>
        <v>50.71279946834807</v>
      </c>
      <c r="S57" s="26">
        <f t="shared" si="7"/>
        <v>54.83196469547658</v>
      </c>
      <c r="T57" s="26">
        <f t="shared" si="7"/>
        <v>57.61118014328011</v>
      </c>
      <c r="U57" s="26">
        <f t="shared" si="7"/>
        <v>60.02646570152547</v>
      </c>
      <c r="V57" s="26">
        <f t="shared" si="7"/>
        <v>56.676511838281016</v>
      </c>
      <c r="W57" s="26">
        <f t="shared" si="7"/>
        <v>60.0309769590705</v>
      </c>
      <c r="X57" s="26">
        <f t="shared" si="7"/>
        <v>59.978081445601084</v>
      </c>
      <c r="Y57" s="26">
        <f t="shared" si="7"/>
        <v>58.66843199906072</v>
      </c>
      <c r="Z57" s="26">
        <f t="shared" si="7"/>
        <v>59.324376890048214</v>
      </c>
      <c r="AA57" s="26">
        <f t="shared" si="7"/>
        <v>57.67281616404969</v>
      </c>
      <c r="AB57" s="26">
        <f t="shared" si="7"/>
        <v>60.34842370388189</v>
      </c>
      <c r="AC57" s="26">
        <f t="shared" si="7"/>
        <v>60.6077038437018</v>
      </c>
    </row>
    <row r="58" spans="1:29" ht="15" customHeight="1">
      <c r="A58" s="16" t="s">
        <v>12</v>
      </c>
      <c r="B58" s="26">
        <f t="shared" si="7"/>
        <v>8.396946564885496</v>
      </c>
      <c r="C58" s="26">
        <f t="shared" si="7"/>
        <v>7.152179587575046</v>
      </c>
      <c r="D58" s="26">
        <f t="shared" si="7"/>
        <v>1.0941644562334218</v>
      </c>
      <c r="E58" s="26">
        <f aca="true" t="shared" si="8" ref="E58:AC59">E17/E$7*100</f>
        <v>1.22374731271705</v>
      </c>
      <c r="F58" s="26">
        <f t="shared" si="8"/>
        <v>1.3626474292911943</v>
      </c>
      <c r="G58" s="26">
        <f t="shared" si="8"/>
        <v>10.144525699234048</v>
      </c>
      <c r="H58" s="26">
        <f t="shared" si="8"/>
        <v>6.266280752532562</v>
      </c>
      <c r="I58" s="26">
        <f t="shared" si="8"/>
        <v>3.939885723533669</v>
      </c>
      <c r="J58" s="26">
        <f t="shared" si="8"/>
        <v>1.5724837116613382</v>
      </c>
      <c r="K58" s="26">
        <f t="shared" si="8"/>
        <v>0</v>
      </c>
      <c r="L58" s="26">
        <f t="shared" si="8"/>
        <v>0</v>
      </c>
      <c r="M58" s="26">
        <f t="shared" si="8"/>
        <v>0</v>
      </c>
      <c r="N58" s="26">
        <f t="shared" si="8"/>
        <v>0</v>
      </c>
      <c r="O58" s="26">
        <f t="shared" si="8"/>
        <v>0</v>
      </c>
      <c r="P58" s="26">
        <f t="shared" si="8"/>
        <v>0</v>
      </c>
      <c r="Q58" s="26">
        <f t="shared" si="8"/>
        <v>0</v>
      </c>
      <c r="R58" s="26">
        <f t="shared" si="8"/>
        <v>0</v>
      </c>
      <c r="S58" s="26">
        <f t="shared" si="8"/>
        <v>0</v>
      </c>
      <c r="T58" s="26">
        <f t="shared" si="8"/>
        <v>0</v>
      </c>
      <c r="U58" s="26">
        <f t="shared" si="8"/>
        <v>0</v>
      </c>
      <c r="V58" s="26">
        <f t="shared" si="8"/>
        <v>0</v>
      </c>
      <c r="W58" s="26">
        <f t="shared" si="8"/>
        <v>0</v>
      </c>
      <c r="X58" s="26">
        <f t="shared" si="8"/>
        <v>0</v>
      </c>
      <c r="Y58" s="26">
        <f t="shared" si="8"/>
        <v>0</v>
      </c>
      <c r="Z58" s="26">
        <f t="shared" si="8"/>
        <v>0</v>
      </c>
      <c r="AA58" s="26">
        <f t="shared" si="8"/>
        <v>0.03759074435849172</v>
      </c>
      <c r="AB58" s="26">
        <f t="shared" si="8"/>
        <v>0.9616112685508705</v>
      </c>
      <c r="AC58" s="26">
        <f t="shared" si="8"/>
        <v>1.054005228516255</v>
      </c>
    </row>
    <row r="59" spans="1:29" ht="15" customHeight="1">
      <c r="A59" s="16" t="s">
        <v>13</v>
      </c>
      <c r="B59" s="26">
        <f aca="true" t="shared" si="9" ref="B59:AB59">B18/B$7*100</f>
        <v>0</v>
      </c>
      <c r="C59" s="26">
        <f t="shared" si="9"/>
        <v>0</v>
      </c>
      <c r="D59" s="26">
        <f t="shared" si="9"/>
        <v>0</v>
      </c>
      <c r="E59" s="26">
        <f t="shared" si="9"/>
        <v>0</v>
      </c>
      <c r="F59" s="26">
        <f t="shared" si="9"/>
        <v>0</v>
      </c>
      <c r="G59" s="26">
        <f t="shared" si="9"/>
        <v>0</v>
      </c>
      <c r="H59" s="26">
        <f t="shared" si="9"/>
        <v>0</v>
      </c>
      <c r="I59" s="26">
        <f t="shared" si="9"/>
        <v>0</v>
      </c>
      <c r="J59" s="26">
        <f t="shared" si="9"/>
        <v>0</v>
      </c>
      <c r="K59" s="26">
        <f t="shared" si="9"/>
        <v>2.392582489109611</v>
      </c>
      <c r="L59" s="26">
        <f t="shared" si="9"/>
        <v>1.3547176900103182</v>
      </c>
      <c r="M59" s="26">
        <f t="shared" si="9"/>
        <v>6.876509777976089</v>
      </c>
      <c r="N59" s="26">
        <f t="shared" si="9"/>
        <v>0</v>
      </c>
      <c r="O59" s="26">
        <f t="shared" si="9"/>
        <v>0.638433600112192</v>
      </c>
      <c r="P59" s="26">
        <f t="shared" si="9"/>
        <v>1.5790672941727664</v>
      </c>
      <c r="Q59" s="26">
        <f t="shared" si="9"/>
        <v>0</v>
      </c>
      <c r="R59" s="26">
        <f t="shared" si="9"/>
        <v>0</v>
      </c>
      <c r="S59" s="26">
        <f t="shared" si="9"/>
        <v>0</v>
      </c>
      <c r="T59" s="26">
        <f t="shared" si="9"/>
        <v>0</v>
      </c>
      <c r="U59" s="26">
        <f t="shared" si="9"/>
        <v>0</v>
      </c>
      <c r="V59" s="26">
        <f t="shared" si="9"/>
        <v>0</v>
      </c>
      <c r="W59" s="26">
        <f t="shared" si="9"/>
        <v>0</v>
      </c>
      <c r="X59" s="26">
        <f t="shared" si="9"/>
        <v>0</v>
      </c>
      <c r="Y59" s="26">
        <f t="shared" si="9"/>
        <v>0</v>
      </c>
      <c r="Z59" s="26">
        <f t="shared" si="9"/>
        <v>0</v>
      </c>
      <c r="AA59" s="26">
        <f t="shared" si="9"/>
        <v>0</v>
      </c>
      <c r="AB59" s="26">
        <f t="shared" si="9"/>
        <v>0</v>
      </c>
      <c r="AC59" s="26">
        <f t="shared" si="8"/>
        <v>0</v>
      </c>
    </row>
    <row r="60" spans="1:29" ht="15" customHeight="1">
      <c r="A60" s="2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8"/>
      <c r="AC60" s="28"/>
    </row>
    <row r="61" spans="1:29" s="11" customFormat="1" ht="15" customHeight="1">
      <c r="A61" s="8" t="s">
        <v>19</v>
      </c>
      <c r="B61" s="29">
        <f>SUM(B62:B74)</f>
        <v>100.00000000000001</v>
      </c>
      <c r="C61" s="29">
        <f aca="true" t="shared" si="10" ref="C61:S61">SUM(C62:C74)</f>
        <v>100.00000000000001</v>
      </c>
      <c r="D61" s="29">
        <f t="shared" si="10"/>
        <v>100</v>
      </c>
      <c r="E61" s="29">
        <f t="shared" si="10"/>
        <v>99.99999999999999</v>
      </c>
      <c r="F61" s="29">
        <f t="shared" si="10"/>
        <v>100.00000000000001</v>
      </c>
      <c r="G61" s="29">
        <f t="shared" si="10"/>
        <v>100</v>
      </c>
      <c r="H61" s="29">
        <f t="shared" si="10"/>
        <v>100</v>
      </c>
      <c r="I61" s="29">
        <f t="shared" si="10"/>
        <v>100</v>
      </c>
      <c r="J61" s="29">
        <f t="shared" si="10"/>
        <v>100</v>
      </c>
      <c r="K61" s="29">
        <f t="shared" si="10"/>
        <v>100</v>
      </c>
      <c r="L61" s="29">
        <f t="shared" si="10"/>
        <v>99.99999999999999</v>
      </c>
      <c r="M61" s="29">
        <f t="shared" si="10"/>
        <v>100</v>
      </c>
      <c r="N61" s="29">
        <f t="shared" si="10"/>
        <v>100</v>
      </c>
      <c r="O61" s="29">
        <f t="shared" si="10"/>
        <v>100</v>
      </c>
      <c r="P61" s="29">
        <f t="shared" si="10"/>
        <v>100</v>
      </c>
      <c r="Q61" s="29">
        <f t="shared" si="10"/>
        <v>100.00000000000001</v>
      </c>
      <c r="R61" s="29">
        <f t="shared" si="10"/>
        <v>100</v>
      </c>
      <c r="S61" s="29">
        <f t="shared" si="10"/>
        <v>100</v>
      </c>
      <c r="T61" s="29">
        <f>SUM(T62:T76)</f>
        <v>100</v>
      </c>
      <c r="U61" s="29">
        <f>SUM(U62:U76)</f>
        <v>100</v>
      </c>
      <c r="V61" s="29">
        <f>SUM(V62:V76)</f>
        <v>100</v>
      </c>
      <c r="W61" s="29">
        <f>SUM(W62:W76)</f>
        <v>100</v>
      </c>
      <c r="X61" s="29">
        <f aca="true" t="shared" si="11" ref="X61:AC61">X62+X66+X69+X72+X73+X74+X75+X76</f>
        <v>100.00000000000003</v>
      </c>
      <c r="Y61" s="29">
        <f t="shared" si="11"/>
        <v>99.99999999999999</v>
      </c>
      <c r="Z61" s="29">
        <f t="shared" si="11"/>
        <v>99.99999999999999</v>
      </c>
      <c r="AA61" s="29">
        <f t="shared" si="11"/>
        <v>100.00000000000001</v>
      </c>
      <c r="AB61" s="29">
        <f t="shared" si="11"/>
        <v>100</v>
      </c>
      <c r="AC61" s="29">
        <f t="shared" si="11"/>
        <v>100</v>
      </c>
    </row>
    <row r="62" spans="1:29" ht="15" customHeight="1">
      <c r="A62" s="16" t="s">
        <v>32</v>
      </c>
      <c r="B62" s="26">
        <f aca="true" t="shared" si="12" ref="B62:AC62">B21/B$20*100</f>
        <v>34.89640130861505</v>
      </c>
      <c r="C62" s="26">
        <f t="shared" si="12"/>
        <v>31.81936831114591</v>
      </c>
      <c r="D62" s="26">
        <f t="shared" si="12"/>
        <v>31.896551724137932</v>
      </c>
      <c r="E62" s="26">
        <f t="shared" si="12"/>
        <v>39.93715892177939</v>
      </c>
      <c r="F62" s="26">
        <f t="shared" si="12"/>
        <v>24.418870949272872</v>
      </c>
      <c r="G62" s="26">
        <f t="shared" si="12"/>
        <v>29.8027934703497</v>
      </c>
      <c r="H62" s="26">
        <f t="shared" si="12"/>
        <v>22.62582408747387</v>
      </c>
      <c r="I62" s="26">
        <f t="shared" si="12"/>
        <v>6.575167571018194</v>
      </c>
      <c r="J62" s="26">
        <f t="shared" si="12"/>
        <v>25.45043846708232</v>
      </c>
      <c r="K62" s="26">
        <f t="shared" si="12"/>
        <v>31.56600100257639</v>
      </c>
      <c r="L62" s="26">
        <f t="shared" si="12"/>
        <v>29.523915831085002</v>
      </c>
      <c r="M62" s="26">
        <f t="shared" si="12"/>
        <v>30.03111873586386</v>
      </c>
      <c r="N62" s="26">
        <f t="shared" si="12"/>
        <v>35.3774910633514</v>
      </c>
      <c r="O62" s="26">
        <f t="shared" si="12"/>
        <v>16.251923310436982</v>
      </c>
      <c r="P62" s="26">
        <f t="shared" si="12"/>
        <v>10.973056050835671</v>
      </c>
      <c r="Q62" s="26">
        <f t="shared" si="12"/>
        <v>10.93280350285617</v>
      </c>
      <c r="R62" s="26">
        <f t="shared" si="12"/>
        <v>21.340004534372557</v>
      </c>
      <c r="S62" s="26">
        <f t="shared" si="12"/>
        <v>20.34970762177289</v>
      </c>
      <c r="T62" s="26">
        <f t="shared" si="12"/>
        <v>17.41075760780179</v>
      </c>
      <c r="U62" s="26">
        <f t="shared" si="12"/>
        <v>16.47239696866575</v>
      </c>
      <c r="V62" s="26">
        <f t="shared" si="12"/>
        <v>16.24118314170593</v>
      </c>
      <c r="W62" s="26">
        <f t="shared" si="12"/>
        <v>15.924890388753054</v>
      </c>
      <c r="X62" s="26">
        <f t="shared" si="12"/>
        <v>16.302627468276867</v>
      </c>
      <c r="Y62" s="26">
        <f t="shared" si="12"/>
        <v>15.279137377244403</v>
      </c>
      <c r="Z62" s="26">
        <f t="shared" si="12"/>
        <v>15.97171062175882</v>
      </c>
      <c r="AA62" s="26">
        <f t="shared" si="12"/>
        <v>16.172143714600434</v>
      </c>
      <c r="AB62" s="26">
        <f t="shared" si="12"/>
        <v>15.074800590819496</v>
      </c>
      <c r="AC62" s="26">
        <f t="shared" si="12"/>
        <v>15.74509042032357</v>
      </c>
    </row>
    <row r="63" spans="1:29" ht="15" customHeight="1">
      <c r="A63" s="17" t="s">
        <v>24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>
        <f aca="true" t="shared" si="13" ref="X63:AC71">X22/X$20*100</f>
        <v>14.357245574113039</v>
      </c>
      <c r="Y63" s="26">
        <f t="shared" si="13"/>
        <v>13.728858830715387</v>
      </c>
      <c r="Z63" s="26">
        <f t="shared" si="13"/>
        <v>14.092675654894837</v>
      </c>
      <c r="AA63" s="26">
        <f t="shared" si="13"/>
        <v>14.298628287174816</v>
      </c>
      <c r="AB63" s="26">
        <f t="shared" si="13"/>
        <v>13.270578475446666</v>
      </c>
      <c r="AC63" s="26">
        <f t="shared" si="13"/>
        <v>14.021642672783429</v>
      </c>
    </row>
    <row r="64" spans="1:29" ht="15" customHeight="1">
      <c r="A64" s="17" t="s">
        <v>25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>
        <f t="shared" si="13"/>
        <v>0.7699297730210961</v>
      </c>
      <c r="Y64" s="26">
        <f t="shared" si="13"/>
        <v>0.5850235167993113</v>
      </c>
      <c r="Z64" s="26">
        <f t="shared" si="13"/>
        <v>0.5499943782620315</v>
      </c>
      <c r="AA64" s="26">
        <f t="shared" si="13"/>
        <v>0.5232288898040586</v>
      </c>
      <c r="AB64" s="26">
        <f t="shared" si="13"/>
        <v>0.46407898595810887</v>
      </c>
      <c r="AC64" s="26">
        <f t="shared" si="13"/>
        <v>0.4544818366705174</v>
      </c>
    </row>
    <row r="65" spans="1:29" ht="15" customHeight="1">
      <c r="A65" s="17" t="s">
        <v>26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>
        <f t="shared" si="13"/>
        <v>1.1754521211427318</v>
      </c>
      <c r="Y65" s="26">
        <f t="shared" si="13"/>
        <v>0.9652550297297071</v>
      </c>
      <c r="Z65" s="26">
        <f t="shared" si="13"/>
        <v>1.3290405886019487</v>
      </c>
      <c r="AA65" s="26">
        <f t="shared" si="13"/>
        <v>1.3502865376215587</v>
      </c>
      <c r="AB65" s="26">
        <f t="shared" si="13"/>
        <v>1.3401431294147221</v>
      </c>
      <c r="AC65" s="26">
        <f t="shared" si="13"/>
        <v>1.2689659108696234</v>
      </c>
    </row>
    <row r="66" spans="1:29" ht="15" customHeight="1">
      <c r="A66" s="16" t="s">
        <v>15</v>
      </c>
      <c r="B66" s="26">
        <f aca="true" t="shared" si="14" ref="B66:W66">B25/B$20*100</f>
        <v>4.252998909487459</v>
      </c>
      <c r="C66" s="26">
        <f t="shared" si="14"/>
        <v>13.677890890107022</v>
      </c>
      <c r="D66" s="26">
        <f t="shared" si="14"/>
        <v>46.41909814323608</v>
      </c>
      <c r="E66" s="26">
        <f t="shared" si="14"/>
        <v>40.896312220936</v>
      </c>
      <c r="F66" s="26">
        <f t="shared" si="14"/>
        <v>43.39860300011451</v>
      </c>
      <c r="G66" s="26">
        <f t="shared" si="14"/>
        <v>46.778497903164315</v>
      </c>
      <c r="H66" s="26">
        <f t="shared" si="14"/>
        <v>19.369673580961567</v>
      </c>
      <c r="I66" s="26">
        <f t="shared" si="14"/>
        <v>17.500213537850147</v>
      </c>
      <c r="J66" s="26">
        <f t="shared" si="14"/>
        <v>32.47897147666426</v>
      </c>
      <c r="K66" s="26">
        <f t="shared" si="14"/>
        <v>29.037021493217065</v>
      </c>
      <c r="L66" s="26">
        <f t="shared" si="14"/>
        <v>22.873384534547206</v>
      </c>
      <c r="M66" s="26">
        <f t="shared" si="14"/>
        <v>28.092640745926484</v>
      </c>
      <c r="N66" s="26">
        <f t="shared" si="14"/>
        <v>30.400524341937697</v>
      </c>
      <c r="O66" s="26">
        <f t="shared" si="14"/>
        <v>10.763127395408683</v>
      </c>
      <c r="P66" s="26">
        <f t="shared" si="14"/>
        <v>18.351846666197495</v>
      </c>
      <c r="Q66" s="26">
        <f t="shared" si="14"/>
        <v>16.74520905572174</v>
      </c>
      <c r="R66" s="26">
        <f t="shared" si="14"/>
        <v>13.62341841020221</v>
      </c>
      <c r="S66" s="26">
        <f t="shared" si="14"/>
        <v>17.762720794746702</v>
      </c>
      <c r="T66" s="26">
        <f t="shared" si="14"/>
        <v>2.5149599863349055</v>
      </c>
      <c r="U66" s="26">
        <f t="shared" si="14"/>
        <v>4.451956112449731</v>
      </c>
      <c r="V66" s="26">
        <f t="shared" si="14"/>
        <v>7.031931753803095</v>
      </c>
      <c r="W66" s="26">
        <f t="shared" si="14"/>
        <v>4.534928944502724</v>
      </c>
      <c r="X66" s="26">
        <f t="shared" si="13"/>
        <v>3.860335014738863</v>
      </c>
      <c r="Y66" s="26">
        <f t="shared" si="13"/>
        <v>1.58363004335757</v>
      </c>
      <c r="Z66" s="26">
        <f t="shared" si="13"/>
        <v>4.789976590604244</v>
      </c>
      <c r="AA66" s="26">
        <f t="shared" si="13"/>
        <v>9.076011390487288</v>
      </c>
      <c r="AB66" s="26">
        <f t="shared" si="13"/>
        <v>6.772619523663893</v>
      </c>
      <c r="AC66" s="26">
        <f t="shared" si="13"/>
        <v>8.709372482012267</v>
      </c>
    </row>
    <row r="67" spans="1:29" ht="15" customHeight="1">
      <c r="A67" s="18" t="s">
        <v>27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>
        <f t="shared" si="13"/>
        <v>0.04805110050312061</v>
      </c>
      <c r="Y67" s="26">
        <f t="shared" si="13"/>
        <v>0.03798031577505501</v>
      </c>
      <c r="Z67" s="26">
        <f t="shared" si="13"/>
        <v>0.22521357729361258</v>
      </c>
      <c r="AA67" s="26">
        <f t="shared" si="13"/>
        <v>0.14082472183124037</v>
      </c>
      <c r="AB67" s="26">
        <f t="shared" si="13"/>
        <v>0.3848378433815305</v>
      </c>
      <c r="AC67" s="26">
        <f t="shared" si="13"/>
        <v>0.034704905890667236</v>
      </c>
    </row>
    <row r="68" spans="1:29" ht="15" customHeight="1">
      <c r="A68" s="18" t="s">
        <v>28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>
        <f t="shared" si="13"/>
        <v>3.812283914235742</v>
      </c>
      <c r="Y68" s="26">
        <f t="shared" si="13"/>
        <v>1.545649727582515</v>
      </c>
      <c r="Z68" s="26">
        <f t="shared" si="13"/>
        <v>4.564763013310631</v>
      </c>
      <c r="AA68" s="26">
        <f t="shared" si="13"/>
        <v>8.935186668656048</v>
      </c>
      <c r="AB68" s="26">
        <f t="shared" si="13"/>
        <v>6.387781680282363</v>
      </c>
      <c r="AC68" s="26">
        <f t="shared" si="13"/>
        <v>8.674667576121601</v>
      </c>
    </row>
    <row r="69" spans="1:29" ht="15" customHeight="1">
      <c r="A69" s="16" t="s">
        <v>16</v>
      </c>
      <c r="B69" s="26">
        <f aca="true" t="shared" si="15" ref="B69:W69">B28/B$20*100</f>
        <v>37.895310796074156</v>
      </c>
      <c r="C69" s="26">
        <f t="shared" si="15"/>
        <v>48.89062907856957</v>
      </c>
      <c r="D69" s="26">
        <f t="shared" si="15"/>
        <v>17.24137931034483</v>
      </c>
      <c r="E69" s="26">
        <f t="shared" si="15"/>
        <v>11.460228212336695</v>
      </c>
      <c r="F69" s="26">
        <f t="shared" si="15"/>
        <v>14.605519294629566</v>
      </c>
      <c r="G69" s="26">
        <f t="shared" si="15"/>
        <v>13.267251239039268</v>
      </c>
      <c r="H69" s="26">
        <f t="shared" si="15"/>
        <v>24.904325454253097</v>
      </c>
      <c r="I69" s="26">
        <f t="shared" si="15"/>
        <v>34.67674865021601</v>
      </c>
      <c r="J69" s="26">
        <f t="shared" si="15"/>
        <v>36.62469829691936</v>
      </c>
      <c r="K69" s="26">
        <f t="shared" si="15"/>
        <v>36.130832332699924</v>
      </c>
      <c r="L69" s="26">
        <f t="shared" si="15"/>
        <v>36.73909433202018</v>
      </c>
      <c r="M69" s="26">
        <f t="shared" si="15"/>
        <v>36.28179188527995</v>
      </c>
      <c r="N69" s="26">
        <f t="shared" si="15"/>
        <v>31.396071387793462</v>
      </c>
      <c r="O69" s="26">
        <f t="shared" si="15"/>
        <v>61.30604394069562</v>
      </c>
      <c r="P69" s="26">
        <f t="shared" si="15"/>
        <v>67.4066258226667</v>
      </c>
      <c r="Q69" s="26">
        <f t="shared" si="15"/>
        <v>66.53177603685502</v>
      </c>
      <c r="R69" s="26">
        <f t="shared" si="15"/>
        <v>59.80925102949096</v>
      </c>
      <c r="S69" s="26">
        <f t="shared" si="15"/>
        <v>59.01072298321874</v>
      </c>
      <c r="T69" s="26">
        <f t="shared" si="15"/>
        <v>78.24605891813749</v>
      </c>
      <c r="U69" s="26">
        <f t="shared" si="15"/>
        <v>76.91100644469331</v>
      </c>
      <c r="V69" s="26">
        <f t="shared" si="15"/>
        <v>74.62650328394356</v>
      </c>
      <c r="W69" s="26">
        <f t="shared" si="15"/>
        <v>75.67099481070787</v>
      </c>
      <c r="X69" s="26">
        <f t="shared" si="13"/>
        <v>77.63955681498341</v>
      </c>
      <c r="Y69" s="26">
        <f t="shared" si="13"/>
        <v>76.2405267064181</v>
      </c>
      <c r="Z69" s="26">
        <f t="shared" si="13"/>
        <v>73.01409108644027</v>
      </c>
      <c r="AA69" s="26">
        <f t="shared" si="13"/>
        <v>71.68636181965914</v>
      </c>
      <c r="AB69" s="26">
        <f t="shared" si="13"/>
        <v>75.76457864778644</v>
      </c>
      <c r="AC69" s="26">
        <f t="shared" si="13"/>
        <v>72.34347347365708</v>
      </c>
    </row>
    <row r="70" spans="1:29" ht="15" customHeight="1">
      <c r="A70" s="17" t="s">
        <v>29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>
        <f t="shared" si="13"/>
        <v>58.22331183545559</v>
      </c>
      <c r="Y70" s="26">
        <f t="shared" si="13"/>
        <v>56.8450733318797</v>
      </c>
      <c r="Z70" s="26">
        <f t="shared" si="13"/>
        <v>57.8334826792218</v>
      </c>
      <c r="AA70" s="26">
        <f t="shared" si="13"/>
        <v>56.221226233377855</v>
      </c>
      <c r="AB70" s="26">
        <f t="shared" si="13"/>
        <v>60.74444748144996</v>
      </c>
      <c r="AC70" s="26">
        <f t="shared" si="13"/>
        <v>56.851088603628774</v>
      </c>
    </row>
    <row r="71" spans="1:29" ht="15" customHeight="1">
      <c r="A71" s="17" t="s">
        <v>30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>
        <f t="shared" si="13"/>
        <v>19.416244979527796</v>
      </c>
      <c r="Y71" s="26">
        <f t="shared" si="13"/>
        <v>19.395453374538405</v>
      </c>
      <c r="Z71" s="26">
        <f t="shared" si="13"/>
        <v>15.180608407218482</v>
      </c>
      <c r="AA71" s="26">
        <f t="shared" si="13"/>
        <v>15.465135586281287</v>
      </c>
      <c r="AB71" s="26">
        <f t="shared" si="13"/>
        <v>15.020131166336476</v>
      </c>
      <c r="AC71" s="26">
        <f t="shared" si="13"/>
        <v>15.492384870028308</v>
      </c>
    </row>
    <row r="72" spans="1:29" ht="15" customHeight="1">
      <c r="A72" s="16" t="s">
        <v>17</v>
      </c>
      <c r="B72" s="26">
        <f aca="true" t="shared" si="16" ref="B72:AB76">B31/B$20*100</f>
        <v>2.5081788440567068</v>
      </c>
      <c r="C72" s="26">
        <f t="shared" si="16"/>
        <v>0.026102845210127904</v>
      </c>
      <c r="D72" s="26">
        <f t="shared" si="16"/>
        <v>0</v>
      </c>
      <c r="E72" s="26">
        <f t="shared" si="16"/>
        <v>3.7704646932363155</v>
      </c>
      <c r="F72" s="26">
        <f t="shared" si="16"/>
        <v>0.8130081300813009</v>
      </c>
      <c r="G72" s="26">
        <f t="shared" si="16"/>
        <v>0.17329220531660486</v>
      </c>
      <c r="H72" s="26">
        <f t="shared" si="16"/>
        <v>7.147451358739347</v>
      </c>
      <c r="I72" s="26">
        <f t="shared" si="16"/>
        <v>24.474584500298953</v>
      </c>
      <c r="J72" s="26">
        <f t="shared" si="16"/>
        <v>0.7100603164315116</v>
      </c>
      <c r="K72" s="26">
        <f t="shared" si="16"/>
        <v>0.592608136412564</v>
      </c>
      <c r="L72" s="26">
        <f t="shared" si="16"/>
        <v>0.17587371940246493</v>
      </c>
      <c r="M72" s="26">
        <f t="shared" si="16"/>
        <v>0.8652854922837844</v>
      </c>
      <c r="N72" s="26">
        <f t="shared" si="16"/>
        <v>1.0308984076517034</v>
      </c>
      <c r="O72" s="26">
        <f t="shared" si="16"/>
        <v>9.849743777139414</v>
      </c>
      <c r="P72" s="26">
        <f t="shared" si="16"/>
        <v>2.9955820958985884</v>
      </c>
      <c r="Q72" s="26">
        <f t="shared" si="16"/>
        <v>5.7902114045670725</v>
      </c>
      <c r="R72" s="26">
        <f t="shared" si="16"/>
        <v>5.227326025934272</v>
      </c>
      <c r="S72" s="26">
        <f t="shared" si="16"/>
        <v>2.8768486002616633</v>
      </c>
      <c r="T72" s="26">
        <f t="shared" si="16"/>
        <v>1.6023219629336034</v>
      </c>
      <c r="U72" s="26">
        <f t="shared" si="16"/>
        <v>2.1646404741912</v>
      </c>
      <c r="V72" s="26">
        <f t="shared" si="16"/>
        <v>2.1003818205474163</v>
      </c>
      <c r="W72" s="26">
        <f t="shared" si="16"/>
        <v>2.6742585182184846</v>
      </c>
      <c r="X72" s="26">
        <f t="shared" si="16"/>
        <v>1.471953852205452</v>
      </c>
      <c r="Y72" s="26">
        <f t="shared" si="16"/>
        <v>6.534044595958326</v>
      </c>
      <c r="Z72" s="26">
        <f t="shared" si="16"/>
        <v>5.1556967784202055</v>
      </c>
      <c r="AA72" s="26">
        <f t="shared" si="16"/>
        <v>2.9956046874219657</v>
      </c>
      <c r="AB72" s="26">
        <f t="shared" si="16"/>
        <v>2.178913858521209</v>
      </c>
      <c r="AC72" s="26">
        <f>AC31/AC$20*100</f>
        <v>2.612743380731829</v>
      </c>
    </row>
    <row r="73" spans="1:29" ht="15" customHeight="1">
      <c r="A73" s="16" t="s">
        <v>13</v>
      </c>
      <c r="B73" s="26">
        <f t="shared" si="16"/>
        <v>14.776444929116686</v>
      </c>
      <c r="C73" s="26">
        <f t="shared" si="16"/>
        <v>1.9838162359697205</v>
      </c>
      <c r="D73" s="26">
        <f t="shared" si="16"/>
        <v>4.442970822281167</v>
      </c>
      <c r="E73" s="26">
        <f t="shared" si="16"/>
        <v>3.935835951711592</v>
      </c>
      <c r="F73" s="26">
        <f t="shared" si="16"/>
        <v>16.763998625901753</v>
      </c>
      <c r="G73" s="26">
        <f t="shared" si="16"/>
        <v>9.978165182130109</v>
      </c>
      <c r="H73" s="26">
        <f t="shared" si="16"/>
        <v>14.093905772632256</v>
      </c>
      <c r="I73" s="26">
        <f t="shared" si="16"/>
        <v>2.2437208633222894</v>
      </c>
      <c r="J73" s="26">
        <f t="shared" si="16"/>
        <v>4.735831442902541</v>
      </c>
      <c r="K73" s="26">
        <f t="shared" si="16"/>
        <v>2.6735370350940593</v>
      </c>
      <c r="L73" s="26">
        <f t="shared" si="16"/>
        <v>10.68773158294515</v>
      </c>
      <c r="M73" s="26">
        <f t="shared" si="16"/>
        <v>4.729163140645916</v>
      </c>
      <c r="N73" s="26">
        <f t="shared" si="16"/>
        <v>1.7950147992657457</v>
      </c>
      <c r="O73" s="26">
        <f t="shared" si="16"/>
        <v>1.8291615763192954</v>
      </c>
      <c r="P73" s="26">
        <f t="shared" si="16"/>
        <v>0.27288936440154554</v>
      </c>
      <c r="Q73" s="26">
        <f t="shared" si="16"/>
        <v>0</v>
      </c>
      <c r="R73" s="26">
        <f t="shared" si="16"/>
        <v>0</v>
      </c>
      <c r="S73" s="26">
        <f t="shared" si="16"/>
        <v>0</v>
      </c>
      <c r="T73" s="26">
        <f t="shared" si="16"/>
        <v>0.2259015247922011</v>
      </c>
      <c r="U73" s="26">
        <f t="shared" si="16"/>
        <v>0</v>
      </c>
      <c r="V73" s="26">
        <f t="shared" si="16"/>
        <v>0</v>
      </c>
      <c r="W73" s="26">
        <f t="shared" si="16"/>
        <v>0</v>
      </c>
      <c r="X73" s="26">
        <f t="shared" si="16"/>
        <v>0</v>
      </c>
      <c r="Y73" s="26">
        <f t="shared" si="16"/>
        <v>0</v>
      </c>
      <c r="Z73" s="26">
        <f t="shared" si="16"/>
        <v>0</v>
      </c>
      <c r="AA73" s="26">
        <f t="shared" si="16"/>
        <v>0</v>
      </c>
      <c r="AB73" s="26">
        <f t="shared" si="16"/>
        <v>0</v>
      </c>
      <c r="AC73" s="26">
        <f>AC32/AC$20*100</f>
        <v>0</v>
      </c>
    </row>
    <row r="74" spans="1:31" ht="15" customHeight="1">
      <c r="A74" s="16" t="s">
        <v>10</v>
      </c>
      <c r="B74" s="26">
        <f t="shared" si="16"/>
        <v>5.670665212649945</v>
      </c>
      <c r="C74" s="26">
        <f t="shared" si="16"/>
        <v>3.6021926389976504</v>
      </c>
      <c r="D74" s="26">
        <f t="shared" si="16"/>
        <v>0</v>
      </c>
      <c r="E74" s="26">
        <f t="shared" si="16"/>
        <v>0</v>
      </c>
      <c r="F74" s="26">
        <f t="shared" si="16"/>
        <v>0</v>
      </c>
      <c r="G74" s="26">
        <f t="shared" si="16"/>
        <v>0</v>
      </c>
      <c r="H74" s="26">
        <f t="shared" si="16"/>
        <v>11.858819745939861</v>
      </c>
      <c r="I74" s="26">
        <f t="shared" si="16"/>
        <v>14.529564877294407</v>
      </c>
      <c r="J74" s="26">
        <f t="shared" si="16"/>
        <v>0</v>
      </c>
      <c r="K74" s="26">
        <f t="shared" si="16"/>
        <v>0</v>
      </c>
      <c r="L74" s="26">
        <f t="shared" si="16"/>
        <v>0</v>
      </c>
      <c r="M74" s="26">
        <f t="shared" si="16"/>
        <v>0</v>
      </c>
      <c r="N74" s="26">
        <f t="shared" si="16"/>
        <v>0</v>
      </c>
      <c r="O74" s="26">
        <f t="shared" si="16"/>
        <v>0</v>
      </c>
      <c r="P74" s="26">
        <f t="shared" si="16"/>
        <v>0</v>
      </c>
      <c r="Q74" s="26">
        <f t="shared" si="16"/>
        <v>0</v>
      </c>
      <c r="R74" s="26">
        <f t="shared" si="16"/>
        <v>0</v>
      </c>
      <c r="S74" s="26">
        <f t="shared" si="16"/>
        <v>0</v>
      </c>
      <c r="T74" s="26">
        <f t="shared" si="16"/>
        <v>0</v>
      </c>
      <c r="U74" s="26">
        <f t="shared" si="16"/>
        <v>0</v>
      </c>
      <c r="V74" s="26">
        <f t="shared" si="16"/>
        <v>0</v>
      </c>
      <c r="W74" s="26">
        <f t="shared" si="16"/>
        <v>0</v>
      </c>
      <c r="X74" s="26">
        <f t="shared" si="16"/>
        <v>0.004322335457967248</v>
      </c>
      <c r="Y74" s="26">
        <f t="shared" si="16"/>
        <v>0.0074021449557339055</v>
      </c>
      <c r="Z74" s="26">
        <f t="shared" si="16"/>
        <v>0.003764082005422864</v>
      </c>
      <c r="AA74" s="26">
        <f t="shared" si="16"/>
        <v>0.0052296116902496624</v>
      </c>
      <c r="AB74" s="26">
        <f t="shared" si="16"/>
        <v>0.0008037455683549979</v>
      </c>
      <c r="AC74" s="26">
        <f>AC33/AC$20*100</f>
        <v>0</v>
      </c>
      <c r="AE74" s="1" t="s">
        <v>35</v>
      </c>
    </row>
    <row r="75" spans="1:29" ht="15" customHeight="1">
      <c r="A75" s="16" t="s">
        <v>22</v>
      </c>
      <c r="B75" s="26">
        <f t="shared" si="16"/>
        <v>0</v>
      </c>
      <c r="C75" s="26">
        <f t="shared" si="16"/>
        <v>0</v>
      </c>
      <c r="D75" s="26">
        <f t="shared" si="16"/>
        <v>0</v>
      </c>
      <c r="E75" s="26">
        <f t="shared" si="16"/>
        <v>0</v>
      </c>
      <c r="F75" s="26">
        <f t="shared" si="16"/>
        <v>0</v>
      </c>
      <c r="G75" s="26">
        <f t="shared" si="16"/>
        <v>0</v>
      </c>
      <c r="H75" s="26">
        <f t="shared" si="16"/>
        <v>0</v>
      </c>
      <c r="I75" s="26">
        <f t="shared" si="16"/>
        <v>0</v>
      </c>
      <c r="J75" s="26">
        <f t="shared" si="16"/>
        <v>0</v>
      </c>
      <c r="K75" s="26">
        <f t="shared" si="16"/>
        <v>0</v>
      </c>
      <c r="L75" s="26">
        <f t="shared" si="16"/>
        <v>0</v>
      </c>
      <c r="M75" s="26">
        <f t="shared" si="16"/>
        <v>0</v>
      </c>
      <c r="N75" s="26">
        <f t="shared" si="16"/>
        <v>0</v>
      </c>
      <c r="O75" s="26">
        <f t="shared" si="16"/>
        <v>0</v>
      </c>
      <c r="P75" s="26">
        <f t="shared" si="16"/>
        <v>0</v>
      </c>
      <c r="Q75" s="26">
        <f t="shared" si="16"/>
        <v>0</v>
      </c>
      <c r="R75" s="26">
        <f t="shared" si="16"/>
        <v>0</v>
      </c>
      <c r="S75" s="26">
        <f t="shared" si="16"/>
        <v>0</v>
      </c>
      <c r="T75" s="26">
        <f t="shared" si="16"/>
        <v>0</v>
      </c>
      <c r="U75" s="26">
        <f t="shared" si="16"/>
        <v>0</v>
      </c>
      <c r="V75" s="26">
        <f t="shared" si="16"/>
        <v>0</v>
      </c>
      <c r="W75" s="26">
        <f t="shared" si="16"/>
        <v>0.7177588077310976</v>
      </c>
      <c r="X75" s="26">
        <f t="shared" si="16"/>
        <v>0.05059588196593909</v>
      </c>
      <c r="Y75" s="26">
        <f t="shared" si="16"/>
        <v>0.08037262770355835</v>
      </c>
      <c r="Z75" s="26">
        <f t="shared" si="16"/>
        <v>1.064760840771018</v>
      </c>
      <c r="AA75" s="26">
        <f t="shared" si="16"/>
        <v>0.06382992460829245</v>
      </c>
      <c r="AB75" s="26">
        <f t="shared" si="16"/>
        <v>0.2042003021361296</v>
      </c>
      <c r="AC75" s="26">
        <f>AC34/AC$20*100</f>
        <v>0.5893202432752503</v>
      </c>
    </row>
    <row r="76" spans="1:29" ht="15" customHeight="1">
      <c r="A76" s="16" t="s">
        <v>23</v>
      </c>
      <c r="B76" s="26">
        <f t="shared" si="16"/>
        <v>0</v>
      </c>
      <c r="C76" s="26">
        <f t="shared" si="16"/>
        <v>0</v>
      </c>
      <c r="D76" s="26">
        <f t="shared" si="16"/>
        <v>0</v>
      </c>
      <c r="E76" s="26">
        <f t="shared" si="16"/>
        <v>0</v>
      </c>
      <c r="F76" s="26">
        <f t="shared" si="16"/>
        <v>0</v>
      </c>
      <c r="G76" s="26">
        <f t="shared" si="16"/>
        <v>0</v>
      </c>
      <c r="H76" s="26">
        <f t="shared" si="16"/>
        <v>0</v>
      </c>
      <c r="I76" s="26">
        <f t="shared" si="16"/>
        <v>0</v>
      </c>
      <c r="J76" s="26">
        <f t="shared" si="16"/>
        <v>0</v>
      </c>
      <c r="K76" s="26">
        <f t="shared" si="16"/>
        <v>0</v>
      </c>
      <c r="L76" s="26">
        <f t="shared" si="16"/>
        <v>0</v>
      </c>
      <c r="M76" s="26">
        <f t="shared" si="16"/>
        <v>0</v>
      </c>
      <c r="N76" s="26">
        <f t="shared" si="16"/>
        <v>0</v>
      </c>
      <c r="O76" s="26">
        <f t="shared" si="16"/>
        <v>0</v>
      </c>
      <c r="P76" s="26">
        <f t="shared" si="16"/>
        <v>0</v>
      </c>
      <c r="Q76" s="26">
        <f t="shared" si="16"/>
        <v>0</v>
      </c>
      <c r="R76" s="26">
        <f t="shared" si="16"/>
        <v>0</v>
      </c>
      <c r="S76" s="26">
        <f t="shared" si="16"/>
        <v>0</v>
      </c>
      <c r="T76" s="26">
        <f t="shared" si="16"/>
        <v>0</v>
      </c>
      <c r="U76" s="26">
        <f t="shared" si="16"/>
        <v>0</v>
      </c>
      <c r="V76" s="26">
        <f t="shared" si="16"/>
        <v>0</v>
      </c>
      <c r="W76" s="26">
        <f t="shared" si="16"/>
        <v>0.4771685300867676</v>
      </c>
      <c r="X76" s="26">
        <f t="shared" si="16"/>
        <v>0.6706086323715452</v>
      </c>
      <c r="Y76" s="26">
        <f t="shared" si="16"/>
        <v>0.2748865043623139</v>
      </c>
      <c r="Z76" s="26">
        <f t="shared" si="16"/>
        <v>0</v>
      </c>
      <c r="AA76" s="26">
        <f t="shared" si="16"/>
        <v>0.0008188515326421372</v>
      </c>
      <c r="AB76" s="26">
        <f t="shared" si="16"/>
        <v>0.004083331504479646</v>
      </c>
      <c r="AC76" s="26">
        <f>AC35/AC$20*100</f>
        <v>0</v>
      </c>
    </row>
    <row r="77" spans="1:29" ht="15" customHeight="1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s="23" customFormat="1" ht="15" customHeight="1">
      <c r="A78" s="24" t="s">
        <v>31</v>
      </c>
    </row>
    <row r="79" spans="1:29" ht="15" customHeight="1">
      <c r="A79" s="24" t="s">
        <v>40</v>
      </c>
      <c r="AC79" s="1" t="s">
        <v>35</v>
      </c>
    </row>
    <row r="80" ht="15" customHeight="1"/>
    <row r="81" ht="15" customHeight="1"/>
    <row r="82" ht="15" customHeight="1"/>
    <row r="83" spans="1:30" s="35" customFormat="1" ht="15" customHeight="1" hidden="1">
      <c r="A83" s="32" t="str">
        <f>'[3]quintanaroo'!A70</f>
        <v>Indice de precios Implícito</v>
      </c>
      <c r="B83" s="33">
        <v>0.11802941762158524</v>
      </c>
      <c r="C83" s="33">
        <v>0.14910143807090018</v>
      </c>
      <c r="D83" s="33">
        <v>0.2420283761864577</v>
      </c>
      <c r="E83" s="33">
        <v>0.45089207001707926</v>
      </c>
      <c r="F83" s="33">
        <v>0.7187093607688491</v>
      </c>
      <c r="G83" s="33">
        <v>1.1409077767375149</v>
      </c>
      <c r="H83" s="33">
        <v>1.9356950257899364</v>
      </c>
      <c r="I83" s="33">
        <v>4.677871763438514</v>
      </c>
      <c r="J83" s="33">
        <v>9.401126265783308</v>
      </c>
      <c r="K83" s="33">
        <v>11.918350345260333</v>
      </c>
      <c r="L83" s="33">
        <v>15.266164431478533</v>
      </c>
      <c r="M83" s="33">
        <v>18.85408949051557</v>
      </c>
      <c r="N83" s="33">
        <v>21.65692959197304</v>
      </c>
      <c r="O83" s="33">
        <v>23.74698812277574</v>
      </c>
      <c r="P83" s="33">
        <v>25.755145102829825</v>
      </c>
      <c r="Q83" s="33">
        <v>35.5427598739351</v>
      </c>
      <c r="R83" s="33">
        <v>46.378983283324075</v>
      </c>
      <c r="S83" s="33">
        <v>54.60034026311889</v>
      </c>
      <c r="T83" s="33">
        <v>63.03412209646774</v>
      </c>
      <c r="U83" s="33">
        <v>72.53228596768676</v>
      </c>
      <c r="V83" s="33">
        <v>81.3499348748106</v>
      </c>
      <c r="W83" s="33">
        <v>86.15007751691425</v>
      </c>
      <c r="X83" s="33">
        <v>92.10814646624468</v>
      </c>
      <c r="Y83" s="33">
        <v>100</v>
      </c>
      <c r="Z83" s="33">
        <v>109.07501186969668</v>
      </c>
      <c r="AA83" s="33">
        <v>114.08689293544731</v>
      </c>
      <c r="AB83" s="33">
        <v>121.74281048553523</v>
      </c>
      <c r="AC83" s="34">
        <v>127.19874043837436</v>
      </c>
      <c r="AD83" s="35">
        <v>135.63737459298054</v>
      </c>
    </row>
    <row r="84" spans="1:31" ht="15" customHeight="1">
      <c r="A84" s="46" t="s">
        <v>36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E84" s="1" t="s">
        <v>35</v>
      </c>
    </row>
    <row r="85" spans="1:29" ht="15" customHeight="1">
      <c r="A85" s="47" t="s">
        <v>44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</row>
    <row r="86" spans="1:13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29" ht="15" customHeight="1">
      <c r="A87" s="4" t="s">
        <v>1</v>
      </c>
      <c r="B87" s="5">
        <v>1980</v>
      </c>
      <c r="C87" s="5">
        <v>1981</v>
      </c>
      <c r="D87" s="5">
        <v>1982</v>
      </c>
      <c r="E87" s="5">
        <v>1983</v>
      </c>
      <c r="F87" s="5">
        <v>1984</v>
      </c>
      <c r="G87" s="5">
        <v>1985</v>
      </c>
      <c r="H87" s="5">
        <v>1986</v>
      </c>
      <c r="I87" s="5">
        <v>1987</v>
      </c>
      <c r="J87" s="5">
        <v>1988</v>
      </c>
      <c r="K87" s="5">
        <v>1989</v>
      </c>
      <c r="L87" s="5">
        <v>1990</v>
      </c>
      <c r="M87" s="5">
        <v>1991</v>
      </c>
      <c r="N87" s="5">
        <v>1992</v>
      </c>
      <c r="O87" s="5">
        <v>1993</v>
      </c>
      <c r="P87" s="5">
        <v>1994</v>
      </c>
      <c r="Q87" s="5">
        <v>1995</v>
      </c>
      <c r="R87" s="5">
        <v>1996</v>
      </c>
      <c r="S87" s="5">
        <v>1997</v>
      </c>
      <c r="T87" s="6">
        <v>1998</v>
      </c>
      <c r="U87" s="6">
        <v>1999</v>
      </c>
      <c r="V87" s="6">
        <v>2000</v>
      </c>
      <c r="W87" s="6">
        <v>2001</v>
      </c>
      <c r="X87" s="6">
        <v>2002</v>
      </c>
      <c r="Y87" s="6">
        <v>2003</v>
      </c>
      <c r="Z87" s="6">
        <v>2004</v>
      </c>
      <c r="AA87" s="6">
        <v>2005</v>
      </c>
      <c r="AB87" s="6">
        <v>2006</v>
      </c>
      <c r="AC87" s="6">
        <v>2007</v>
      </c>
    </row>
    <row r="88" spans="1:23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6"/>
      <c r="T88" s="36"/>
      <c r="U88" s="36"/>
      <c r="V88" s="36"/>
      <c r="W88" s="36"/>
    </row>
    <row r="89" spans="1:29" ht="15" customHeight="1">
      <c r="A89" s="8" t="s">
        <v>2</v>
      </c>
      <c r="B89" s="9">
        <f aca="true" t="shared" si="17" ref="B89:AB96">B7/B$83*100</f>
        <v>1553849.9104350386</v>
      </c>
      <c r="C89" s="9">
        <f t="shared" si="17"/>
        <v>2569391.7171867224</v>
      </c>
      <c r="D89" s="9">
        <f t="shared" si="17"/>
        <v>1246134.8737374851</v>
      </c>
      <c r="E89" s="9">
        <f t="shared" si="17"/>
        <v>1341119.1728812056</v>
      </c>
      <c r="F89" s="9">
        <f t="shared" si="17"/>
        <v>2430189.5805719728</v>
      </c>
      <c r="G89" s="9">
        <f t="shared" si="17"/>
        <v>2528951.1201778864</v>
      </c>
      <c r="H89" s="9">
        <f t="shared" si="17"/>
        <v>3212799.4943119166</v>
      </c>
      <c r="I89" s="9">
        <f t="shared" si="17"/>
        <v>4755217.997606912</v>
      </c>
      <c r="J89" s="9">
        <f t="shared" si="17"/>
        <v>2199130.12712604</v>
      </c>
      <c r="K89" s="9">
        <f t="shared" si="17"/>
        <v>2159166.265005268</v>
      </c>
      <c r="L89" s="9">
        <f t="shared" si="17"/>
        <v>2406033.300955517</v>
      </c>
      <c r="M89" s="9">
        <f t="shared" si="17"/>
        <v>2757725.321403373</v>
      </c>
      <c r="N89" s="9">
        <f t="shared" si="17"/>
        <v>4205840.888625326</v>
      </c>
      <c r="O89" s="9">
        <f t="shared" si="17"/>
        <v>7386776.760618358</v>
      </c>
      <c r="P89" s="9">
        <f t="shared" si="17"/>
        <v>7889526.507760735</v>
      </c>
      <c r="Q89" s="9">
        <f t="shared" si="17"/>
        <v>6629977.549177596</v>
      </c>
      <c r="R89" s="9">
        <f t="shared" si="17"/>
        <v>6638148.967588457</v>
      </c>
      <c r="S89" s="9">
        <f t="shared" si="17"/>
        <v>7605573.481755424</v>
      </c>
      <c r="T89" s="9">
        <f t="shared" si="17"/>
        <v>9203972.08217025</v>
      </c>
      <c r="U89" s="9">
        <f t="shared" si="17"/>
        <v>10468750.431198036</v>
      </c>
      <c r="V89" s="9">
        <f t="shared" si="17"/>
        <v>11998940.152836509</v>
      </c>
      <c r="W89" s="9">
        <f t="shared" si="17"/>
        <v>12382959.258400569</v>
      </c>
      <c r="X89" s="9">
        <f t="shared" si="17"/>
        <v>12516857.02330912</v>
      </c>
      <c r="Y89" s="9">
        <f t="shared" si="17"/>
        <v>14308920.000000002</v>
      </c>
      <c r="Z89" s="9">
        <f t="shared" si="17"/>
        <v>15360186.168042623</v>
      </c>
      <c r="AA89" s="9">
        <f t="shared" si="17"/>
        <v>16056479.90813887</v>
      </c>
      <c r="AB89" s="9">
        <f t="shared" si="17"/>
        <v>17291729.93135493</v>
      </c>
      <c r="AC89" s="9">
        <f>AC7/AC$83*100</f>
        <v>17272709.56007966</v>
      </c>
    </row>
    <row r="90" spans="1:29" ht="15" customHeight="1">
      <c r="A90" s="16" t="s">
        <v>3</v>
      </c>
      <c r="B90" s="7">
        <f t="shared" si="17"/>
        <v>183005.22391165124</v>
      </c>
      <c r="C90" s="7">
        <f t="shared" si="17"/>
        <v>91213.07061795727</v>
      </c>
      <c r="D90" s="7">
        <f t="shared" si="17"/>
        <v>83874.46265540765</v>
      </c>
      <c r="E90" s="7">
        <f t="shared" si="17"/>
        <v>56110.98904232595</v>
      </c>
      <c r="F90" s="7">
        <f t="shared" si="17"/>
        <v>27410.24546963693</v>
      </c>
      <c r="G90" s="7">
        <f t="shared" si="17"/>
        <v>8239.053314966253</v>
      </c>
      <c r="H90" s="7">
        <f t="shared" si="17"/>
        <v>16066.580523090628</v>
      </c>
      <c r="I90" s="7">
        <f t="shared" si="17"/>
        <v>15177.84231601312</v>
      </c>
      <c r="J90" s="7">
        <f t="shared" si="17"/>
        <v>21242.135713763957</v>
      </c>
      <c r="K90" s="7">
        <f t="shared" si="17"/>
        <v>29668.53547316798</v>
      </c>
      <c r="L90" s="7">
        <f t="shared" si="17"/>
        <v>23948.386095340356</v>
      </c>
      <c r="M90" s="7">
        <f t="shared" si="17"/>
        <v>25368.50163146864</v>
      </c>
      <c r="N90" s="7">
        <f t="shared" si="17"/>
        <v>12384.026962871325</v>
      </c>
      <c r="O90" s="7">
        <f t="shared" si="17"/>
        <v>20381.532070410038</v>
      </c>
      <c r="P90" s="7">
        <f t="shared" si="17"/>
        <v>24864.93465453769</v>
      </c>
      <c r="Q90" s="7">
        <f t="shared" si="17"/>
        <v>15617.808014033168</v>
      </c>
      <c r="R90" s="7">
        <f t="shared" si="17"/>
        <v>14323.298032254499</v>
      </c>
      <c r="S90" s="7">
        <f t="shared" si="17"/>
        <v>18441.27701673198</v>
      </c>
      <c r="T90" s="7">
        <f t="shared" si="17"/>
        <v>19149.945455774698</v>
      </c>
      <c r="U90" s="7">
        <f t="shared" si="17"/>
        <v>76524.54249784374</v>
      </c>
      <c r="V90" s="7">
        <f t="shared" si="17"/>
        <v>102934.3171925864</v>
      </c>
      <c r="W90" s="7">
        <f t="shared" si="17"/>
        <v>118095.07655988482</v>
      </c>
      <c r="X90" s="7">
        <f t="shared" si="17"/>
        <v>111767.52974583794</v>
      </c>
      <c r="Y90" s="7">
        <f t="shared" si="17"/>
        <v>130333</v>
      </c>
      <c r="Z90" s="7">
        <f t="shared" si="17"/>
        <v>220144.83050146815</v>
      </c>
      <c r="AA90" s="7">
        <f t="shared" si="17"/>
        <v>225862.05423772917</v>
      </c>
      <c r="AB90" s="7">
        <f t="shared" si="17"/>
        <v>240005.137744636</v>
      </c>
      <c r="AC90" s="7">
        <f>AC8/AC$83*100</f>
        <v>305180.69492053625</v>
      </c>
    </row>
    <row r="91" spans="1:29" ht="15" customHeight="1">
      <c r="A91" s="16" t="s">
        <v>4</v>
      </c>
      <c r="B91" s="7">
        <f t="shared" si="17"/>
        <v>68626.9589668692</v>
      </c>
      <c r="C91" s="7">
        <f t="shared" si="17"/>
        <v>55666.8004506651</v>
      </c>
      <c r="D91" s="7">
        <f t="shared" si="17"/>
        <v>69000.17371159152</v>
      </c>
      <c r="E91" s="7">
        <f t="shared" si="17"/>
        <v>25283.21245385438</v>
      </c>
      <c r="F91" s="7">
        <f t="shared" si="17"/>
        <v>58020.67188242944</v>
      </c>
      <c r="G91" s="7">
        <f t="shared" si="17"/>
        <v>77394.51145867235</v>
      </c>
      <c r="H91" s="7">
        <f t="shared" si="17"/>
        <v>59203.54109151723</v>
      </c>
      <c r="I91" s="7">
        <f t="shared" si="17"/>
        <v>21462.75166940447</v>
      </c>
      <c r="J91" s="7">
        <f t="shared" si="17"/>
        <v>44813.779550369334</v>
      </c>
      <c r="K91" s="7">
        <f t="shared" si="17"/>
        <v>53631.58335534212</v>
      </c>
      <c r="L91" s="7">
        <f t="shared" si="17"/>
        <v>59785.80959851517</v>
      </c>
      <c r="M91" s="7">
        <f t="shared" si="17"/>
        <v>76471.47324326048</v>
      </c>
      <c r="N91" s="7">
        <f t="shared" si="17"/>
        <v>151928.2770914822</v>
      </c>
      <c r="O91" s="7">
        <f t="shared" si="17"/>
        <v>118153.93116354647</v>
      </c>
      <c r="P91" s="7">
        <f t="shared" si="17"/>
        <v>122472.61614742075</v>
      </c>
      <c r="Q91" s="7">
        <f t="shared" si="17"/>
        <v>86839.06401605722</v>
      </c>
      <c r="R91" s="7">
        <f t="shared" si="17"/>
        <v>92017.9723201152</v>
      </c>
      <c r="S91" s="7">
        <f t="shared" si="17"/>
        <v>114310.64293597276</v>
      </c>
      <c r="T91" s="7">
        <f t="shared" si="17"/>
        <v>116238.63006748506</v>
      </c>
      <c r="U91" s="7">
        <f t="shared" si="17"/>
        <v>132408.6215106822</v>
      </c>
      <c r="V91" s="7">
        <f t="shared" si="17"/>
        <v>143621.50403660297</v>
      </c>
      <c r="W91" s="7">
        <f t="shared" si="17"/>
        <v>232916.79564722837</v>
      </c>
      <c r="X91" s="7">
        <f t="shared" si="17"/>
        <v>151556.62702555678</v>
      </c>
      <c r="Y91" s="7">
        <f t="shared" si="17"/>
        <v>216006</v>
      </c>
      <c r="Z91" s="7">
        <f t="shared" si="17"/>
        <v>368755.4033736898</v>
      </c>
      <c r="AA91" s="7">
        <f t="shared" si="17"/>
        <v>217694.59541730856</v>
      </c>
      <c r="AB91" s="7">
        <f t="shared" si="17"/>
        <v>171026.9371715701</v>
      </c>
      <c r="AC91" s="7">
        <f>AC9/AC$83*100</f>
        <v>333126.7263651022</v>
      </c>
    </row>
    <row r="92" spans="1:29" ht="15" customHeight="1">
      <c r="A92" s="16" t="s">
        <v>5</v>
      </c>
      <c r="B92" s="7">
        <f t="shared" si="17"/>
        <v>1694.4928139967708</v>
      </c>
      <c r="C92" s="7">
        <f t="shared" si="17"/>
        <v>73775.27770570073</v>
      </c>
      <c r="D92" s="7">
        <f t="shared" si="17"/>
        <v>19832.385258421513</v>
      </c>
      <c r="E92" s="7">
        <f t="shared" si="17"/>
        <v>1996.0430884621878</v>
      </c>
      <c r="F92" s="7">
        <f t="shared" si="17"/>
        <v>590085.5382575139</v>
      </c>
      <c r="G92" s="7">
        <f t="shared" si="17"/>
        <v>509068.3154608936</v>
      </c>
      <c r="H92" s="7">
        <f t="shared" si="17"/>
        <v>376247.28601179755</v>
      </c>
      <c r="I92" s="7">
        <f t="shared" si="17"/>
        <v>247847.75184768467</v>
      </c>
      <c r="J92" s="7">
        <f t="shared" si="17"/>
        <v>170054.09296742335</v>
      </c>
      <c r="K92" s="7">
        <f t="shared" si="17"/>
        <v>58875.59768529969</v>
      </c>
      <c r="L92" s="7">
        <f t="shared" si="17"/>
        <v>68445.48312642543</v>
      </c>
      <c r="M92" s="7">
        <f t="shared" si="17"/>
        <v>48275.99871411825</v>
      </c>
      <c r="N92" s="7">
        <f t="shared" si="17"/>
        <v>27178.36789838204</v>
      </c>
      <c r="O92" s="7">
        <f t="shared" si="17"/>
        <v>104110.0449125511</v>
      </c>
      <c r="P92" s="7">
        <f t="shared" si="17"/>
        <v>169942.7428005091</v>
      </c>
      <c r="Q92" s="7">
        <f t="shared" si="17"/>
        <v>171356.98020080884</v>
      </c>
      <c r="R92" s="7">
        <f t="shared" si="17"/>
        <v>78887.02470361211</v>
      </c>
      <c r="S92" s="7">
        <f t="shared" si="17"/>
        <v>107054.27790068703</v>
      </c>
      <c r="T92" s="7">
        <f t="shared" si="17"/>
        <v>222060.67974704728</v>
      </c>
      <c r="U92" s="7">
        <f t="shared" si="17"/>
        <v>188500.88367669913</v>
      </c>
      <c r="V92" s="7">
        <f t="shared" si="17"/>
        <v>51848.842982983646</v>
      </c>
      <c r="W92" s="7">
        <f t="shared" si="17"/>
        <v>57153.75008261933</v>
      </c>
      <c r="X92" s="7">
        <f t="shared" si="17"/>
        <v>39961.72044726707</v>
      </c>
      <c r="Y92" s="7">
        <f t="shared" si="17"/>
        <v>127943</v>
      </c>
      <c r="Z92" s="7">
        <f t="shared" si="17"/>
        <v>209465.02419173685</v>
      </c>
      <c r="AA92" s="7">
        <f t="shared" si="17"/>
        <v>726622.470531347</v>
      </c>
      <c r="AB92" s="7">
        <f t="shared" si="17"/>
        <v>469211.28050339397</v>
      </c>
      <c r="AC92" s="7">
        <f>AC10/AC$83*100</f>
        <v>317778.3039414867</v>
      </c>
    </row>
    <row r="93" spans="1:29" ht="15" customHeight="1">
      <c r="A93" s="16" t="s">
        <v>6</v>
      </c>
      <c r="B93" s="7">
        <f t="shared" si="17"/>
        <v>117767.25057277556</v>
      </c>
      <c r="C93" s="7">
        <f t="shared" si="17"/>
        <v>52313.378736769606</v>
      </c>
      <c r="D93" s="7">
        <f t="shared" si="17"/>
        <v>23137.782801491765</v>
      </c>
      <c r="E93" s="7">
        <f t="shared" si="17"/>
        <v>11310.910834619066</v>
      </c>
      <c r="F93" s="7">
        <f t="shared" si="17"/>
        <v>30749.564714668842</v>
      </c>
      <c r="G93" s="7">
        <f t="shared" si="17"/>
        <v>97203.29921593165</v>
      </c>
      <c r="H93" s="7">
        <f t="shared" si="17"/>
        <v>178127.2335807604</v>
      </c>
      <c r="I93" s="7">
        <f t="shared" si="17"/>
        <v>19795.32673891289</v>
      </c>
      <c r="J93" s="7">
        <f t="shared" si="17"/>
        <v>21061.306316100472</v>
      </c>
      <c r="K93" s="7">
        <f t="shared" si="17"/>
        <v>39351.08353200164</v>
      </c>
      <c r="L93" s="7">
        <f t="shared" si="17"/>
        <v>14227.542286400234</v>
      </c>
      <c r="M93" s="7">
        <f t="shared" si="17"/>
        <v>126174.2181290001</v>
      </c>
      <c r="N93" s="7">
        <f t="shared" si="17"/>
        <v>49175.9459935047</v>
      </c>
      <c r="O93" s="7">
        <f t="shared" si="17"/>
        <v>4266073.637474768</v>
      </c>
      <c r="P93" s="7">
        <f t="shared" si="17"/>
        <v>4374430.8001441285</v>
      </c>
      <c r="Q93" s="7">
        <f t="shared" si="17"/>
        <v>23903.602393663445</v>
      </c>
      <c r="R93" s="7">
        <f t="shared" si="17"/>
        <v>20735.685259098525</v>
      </c>
      <c r="S93" s="7">
        <f t="shared" si="17"/>
        <v>16966.92723041067</v>
      </c>
      <c r="T93" s="7">
        <f t="shared" si="17"/>
        <v>21851.656756510703</v>
      </c>
      <c r="U93" s="7">
        <f t="shared" si="17"/>
        <v>27910.329489709908</v>
      </c>
      <c r="V93" s="7">
        <f t="shared" si="17"/>
        <v>15301.794671570695</v>
      </c>
      <c r="W93" s="7">
        <f t="shared" si="17"/>
        <v>16717.33841118412</v>
      </c>
      <c r="X93" s="7">
        <f t="shared" si="17"/>
        <v>17467.510331343183</v>
      </c>
      <c r="Y93" s="7">
        <f t="shared" si="17"/>
        <v>38107</v>
      </c>
      <c r="Z93" s="7">
        <f t="shared" si="17"/>
        <v>61465.04029730566</v>
      </c>
      <c r="AA93" s="7">
        <f t="shared" si="17"/>
        <v>72350.99306868188</v>
      </c>
      <c r="AB93" s="7">
        <f t="shared" si="17"/>
        <v>39906.25795990832</v>
      </c>
      <c r="AC93" s="7">
        <f>AC11/AC$83*100</f>
        <v>65590.27213042289</v>
      </c>
    </row>
    <row r="94" spans="1:29" ht="15" customHeight="1">
      <c r="A94" s="16" t="s">
        <v>7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>
        <f t="shared" si="17"/>
        <v>8.440537568383984</v>
      </c>
      <c r="R94" s="7">
        <f t="shared" si="17"/>
        <v>2.1561490339085503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5" customHeight="1">
      <c r="A95" s="16" t="s">
        <v>8</v>
      </c>
      <c r="B95" s="7">
        <f aca="true" t="shared" si="18" ref="B95:P97">B13/B$83*100</f>
        <v>598155.9633408601</v>
      </c>
      <c r="C95" s="7">
        <f t="shared" si="18"/>
        <v>1121384.221126651</v>
      </c>
      <c r="D95" s="7">
        <f t="shared" si="18"/>
        <v>1007319.9012506593</v>
      </c>
      <c r="E95" s="7">
        <f t="shared" si="18"/>
        <v>1230006.1076234772</v>
      </c>
      <c r="F95" s="7">
        <f t="shared" si="18"/>
        <v>1478066.1808322493</v>
      </c>
      <c r="G95" s="7">
        <f t="shared" si="18"/>
        <v>1580495.8444199094</v>
      </c>
      <c r="H95" s="7">
        <f t="shared" si="18"/>
        <v>1509225.3485581016</v>
      </c>
      <c r="I95" s="7">
        <f t="shared" si="18"/>
        <v>1436978.2542005663</v>
      </c>
      <c r="J95" s="7">
        <f t="shared" si="18"/>
        <v>1767298.8884822368</v>
      </c>
      <c r="K95" s="7">
        <f t="shared" si="18"/>
        <v>1709548.6715661697</v>
      </c>
      <c r="L95" s="7">
        <f t="shared" si="18"/>
        <v>2046800.9590915781</v>
      </c>
      <c r="M95" s="7">
        <f t="shared" si="18"/>
        <v>2173040.49716164</v>
      </c>
      <c r="N95" s="7">
        <f t="shared" si="18"/>
        <v>2440544.481411167</v>
      </c>
      <c r="O95" s="7">
        <f t="shared" si="18"/>
        <v>2700801.4518896923</v>
      </c>
      <c r="P95" s="7">
        <f t="shared" si="18"/>
        <v>2879836.230930439</v>
      </c>
      <c r="Q95" s="7">
        <f t="shared" si="17"/>
        <v>2575857.9335067193</v>
      </c>
      <c r="R95" s="7">
        <f t="shared" si="17"/>
        <v>2844657.01186333</v>
      </c>
      <c r="S95" s="7">
        <f t="shared" si="17"/>
        <v>3169201.861492495</v>
      </c>
      <c r="T95" s="7">
        <f t="shared" si="17"/>
        <v>3462708.652719242</v>
      </c>
      <c r="U95" s="7">
        <f t="shared" si="17"/>
        <v>3677784.264497621</v>
      </c>
      <c r="V95" s="7">
        <f t="shared" si="17"/>
        <v>4140268.8338757465</v>
      </c>
      <c r="W95" s="7">
        <f t="shared" si="17"/>
        <v>4394914.211489402</v>
      </c>
      <c r="X95" s="7">
        <f t="shared" si="17"/>
        <v>4431324.651067436</v>
      </c>
      <c r="Y95" s="7">
        <f t="shared" si="17"/>
        <v>4633679</v>
      </c>
      <c r="Z95" s="7">
        <f t="shared" si="17"/>
        <v>4336768.723574336</v>
      </c>
      <c r="AA95" s="7">
        <f t="shared" si="17"/>
        <v>4546658.136211134</v>
      </c>
      <c r="AB95" s="7">
        <f t="shared" si="17"/>
        <v>4907839.712399203</v>
      </c>
      <c r="AC95" s="7">
        <f>AC13/AC$83*100</f>
        <v>4902433.765074235</v>
      </c>
    </row>
    <row r="96" spans="1:29" ht="15" customHeight="1">
      <c r="A96" s="16" t="s">
        <v>9</v>
      </c>
      <c r="B96" s="7"/>
      <c r="C96" s="7">
        <f>C14/C$83*100</f>
        <v>12072.318170023756</v>
      </c>
      <c r="D96" s="7"/>
      <c r="E96" s="7"/>
      <c r="F96" s="7"/>
      <c r="G96" s="7"/>
      <c r="H96" s="7"/>
      <c r="I96" s="7">
        <f>I14/I$83*100</f>
        <v>965588.6754535164</v>
      </c>
      <c r="J96" s="7"/>
      <c r="K96" s="7">
        <f t="shared" si="18"/>
        <v>105257.85563090844</v>
      </c>
      <c r="L96" s="7">
        <f t="shared" si="18"/>
        <v>39302.603001105614</v>
      </c>
      <c r="M96" s="7">
        <f t="shared" si="18"/>
        <v>0</v>
      </c>
      <c r="N96" s="7">
        <f t="shared" si="18"/>
        <v>1422334.5866819932</v>
      </c>
      <c r="O96" s="7">
        <f t="shared" si="18"/>
        <v>33549.51776961917</v>
      </c>
      <c r="P96" s="7">
        <f t="shared" si="18"/>
        <v>43711.654331790334</v>
      </c>
      <c r="Q96" s="7">
        <f t="shared" si="17"/>
        <v>212966.0169004191</v>
      </c>
      <c r="R96" s="7">
        <f t="shared" si="17"/>
        <v>221134.6449176609</v>
      </c>
      <c r="S96" s="7">
        <f t="shared" si="17"/>
        <v>9313.128774464407</v>
      </c>
      <c r="T96" s="7">
        <f t="shared" si="17"/>
        <v>59445.58082787953</v>
      </c>
      <c r="U96" s="7">
        <f t="shared" si="17"/>
        <v>81600.90256409111</v>
      </c>
      <c r="V96" s="7">
        <f t="shared" si="17"/>
        <v>744384.1238863806</v>
      </c>
      <c r="W96" s="7">
        <f t="shared" si="17"/>
        <v>129550.66694871802</v>
      </c>
      <c r="X96" s="7">
        <f t="shared" si="17"/>
        <v>257408.28482189577</v>
      </c>
      <c r="Y96" s="7">
        <f t="shared" si="17"/>
        <v>768033</v>
      </c>
      <c r="Z96" s="7">
        <f t="shared" si="17"/>
        <v>1051252.4127614275</v>
      </c>
      <c r="AA96" s="7">
        <f t="shared" si="17"/>
        <v>1001031.7685189242</v>
      </c>
      <c r="AB96" s="7">
        <f t="shared" si="17"/>
        <v>862174.9373238854</v>
      </c>
      <c r="AC96" s="7">
        <f>AC14/AC$83*100</f>
        <v>697951.8798223614</v>
      </c>
    </row>
    <row r="97" spans="1:29" ht="15" customHeight="1">
      <c r="A97" s="16" t="s">
        <v>10</v>
      </c>
      <c r="B97" s="7">
        <f>B15/B$83*100</f>
        <v>454124.0741511346</v>
      </c>
      <c r="C97" s="7">
        <f>C15/C$83*100</f>
        <v>979199.1404574824</v>
      </c>
      <c r="D97" s="7">
        <f>D15/D$83*100</f>
        <v>29335.403194748487</v>
      </c>
      <c r="E97" s="7"/>
      <c r="F97" s="7">
        <f>F15/F$83*100</f>
        <v>212742.46356890793</v>
      </c>
      <c r="G97" s="7"/>
      <c r="H97" s="7">
        <f>H15/H$83*100</f>
        <v>872606.4682171183</v>
      </c>
      <c r="I97" s="7">
        <f>I15/I$83*100</f>
        <v>1861017.240370195</v>
      </c>
      <c r="J97" s="7">
        <f>J15/J$83*100</f>
        <v>140078.96104885207</v>
      </c>
      <c r="K97" s="7">
        <f t="shared" si="18"/>
        <v>111173.10379510059</v>
      </c>
      <c r="L97" s="7">
        <f t="shared" si="18"/>
        <v>120927.55900056845</v>
      </c>
      <c r="M97" s="7">
        <f t="shared" si="18"/>
        <v>118759.38114786</v>
      </c>
      <c r="N97" s="7">
        <f t="shared" si="18"/>
        <v>102295.20258592517</v>
      </c>
      <c r="O97" s="7">
        <f t="shared" si="18"/>
        <v>96546.98053270474</v>
      </c>
      <c r="P97" s="7">
        <f t="shared" si="18"/>
        <v>149686.59600276966</v>
      </c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5" customHeight="1">
      <c r="A98" s="16" t="s">
        <v>11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>
        <f aca="true" t="shared" si="19" ref="Q98:AB98">Q16/Q$83*100</f>
        <v>3543427.7036083257</v>
      </c>
      <c r="R98" s="7">
        <f t="shared" si="19"/>
        <v>3366391.1743433513</v>
      </c>
      <c r="S98" s="7">
        <f t="shared" si="19"/>
        <v>4170285.366404663</v>
      </c>
      <c r="T98" s="7">
        <f t="shared" si="19"/>
        <v>5302516.936596312</v>
      </c>
      <c r="U98" s="7">
        <f t="shared" si="19"/>
        <v>6284020.886961388</v>
      </c>
      <c r="V98" s="7">
        <f t="shared" si="19"/>
        <v>6800580.736190639</v>
      </c>
      <c r="W98" s="7">
        <f t="shared" si="19"/>
        <v>7433611.419261532</v>
      </c>
      <c r="X98" s="7">
        <f t="shared" si="19"/>
        <v>7507370.699869786</v>
      </c>
      <c r="Y98" s="7">
        <f t="shared" si="19"/>
        <v>8394819</v>
      </c>
      <c r="Z98" s="7">
        <f t="shared" si="19"/>
        <v>9112334.73334266</v>
      </c>
      <c r="AA98" s="7">
        <f t="shared" si="19"/>
        <v>9260224.139838502</v>
      </c>
      <c r="AB98" s="7">
        <f t="shared" si="19"/>
        <v>10435286.444705036</v>
      </c>
      <c r="AC98" s="7">
        <f>AC16/AC$83*100</f>
        <v>10468592.65595585</v>
      </c>
    </row>
    <row r="99" spans="1:30" ht="15" customHeight="1">
      <c r="A99" s="16" t="s">
        <v>12</v>
      </c>
      <c r="B99" s="7">
        <f aca="true" t="shared" si="20" ref="B99:J99">B17/B$83*100</f>
        <v>130475.94667775133</v>
      </c>
      <c r="C99" s="7">
        <f t="shared" si="20"/>
        <v>183767.50992147272</v>
      </c>
      <c r="D99" s="7">
        <f t="shared" si="20"/>
        <v>13634.764865164789</v>
      </c>
      <c r="E99" s="7">
        <f t="shared" si="20"/>
        <v>16411.90983846688</v>
      </c>
      <c r="F99" s="7">
        <f t="shared" si="20"/>
        <v>33114.915846566444</v>
      </c>
      <c r="G99" s="7">
        <f t="shared" si="20"/>
        <v>256550.096307513</v>
      </c>
      <c r="H99" s="7">
        <f t="shared" si="20"/>
        <v>201323.0363295311</v>
      </c>
      <c r="I99" s="7">
        <f t="shared" si="20"/>
        <v>187350.1550106183</v>
      </c>
      <c r="J99" s="7">
        <f t="shared" si="20"/>
        <v>34580.96304729426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3"/>
      <c r="AC99" s="7">
        <f>AC17/AC$83*100</f>
        <v>182055.26186966666</v>
      </c>
      <c r="AD99" s="1" t="s">
        <v>35</v>
      </c>
    </row>
    <row r="100" spans="1:29" ht="15" customHeight="1">
      <c r="A100" s="16" t="s">
        <v>13</v>
      </c>
      <c r="B100" s="7"/>
      <c r="C100" s="7"/>
      <c r="D100" s="7"/>
      <c r="E100" s="7"/>
      <c r="F100" s="7"/>
      <c r="G100" s="7"/>
      <c r="H100" s="7"/>
      <c r="I100" s="7"/>
      <c r="J100" s="7"/>
      <c r="K100" s="7">
        <f aca="true" t="shared" si="21" ref="K100:P100">K18/K$83*100</f>
        <v>51659.833967278064</v>
      </c>
      <c r="L100" s="7">
        <f t="shared" si="21"/>
        <v>32594.958755583593</v>
      </c>
      <c r="M100" s="7">
        <f t="shared" si="21"/>
        <v>189635.25137602547</v>
      </c>
      <c r="N100" s="7">
        <f t="shared" si="21"/>
        <v>0</v>
      </c>
      <c r="O100" s="7">
        <f t="shared" si="21"/>
        <v>47159.66480506653</v>
      </c>
      <c r="P100" s="7">
        <f t="shared" si="21"/>
        <v>124580.93274914059</v>
      </c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3"/>
      <c r="AC100" s="7"/>
    </row>
    <row r="101" spans="1:29" ht="15" customHeight="1">
      <c r="A101" s="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3"/>
      <c r="AC101" s="7"/>
    </row>
    <row r="102" spans="1:29" ht="15" customHeight="1">
      <c r="A102" s="8" t="s">
        <v>19</v>
      </c>
      <c r="B102" s="9">
        <f aca="true" t="shared" si="22" ref="B102:W103">B20/B$83*100</f>
        <v>1553849.9104350386</v>
      </c>
      <c r="C102" s="9">
        <f t="shared" si="22"/>
        <v>2569391.7171867224</v>
      </c>
      <c r="D102" s="9">
        <f t="shared" si="22"/>
        <v>1246134.8737374851</v>
      </c>
      <c r="E102" s="9">
        <f t="shared" si="22"/>
        <v>1341119.1728812056</v>
      </c>
      <c r="F102" s="9">
        <f t="shared" si="22"/>
        <v>2430189.5805719728</v>
      </c>
      <c r="G102" s="9">
        <f t="shared" si="22"/>
        <v>2528951.1201778864</v>
      </c>
      <c r="H102" s="9">
        <f t="shared" si="22"/>
        <v>3212799.4943119166</v>
      </c>
      <c r="I102" s="9">
        <f t="shared" si="22"/>
        <v>4755217.997606912</v>
      </c>
      <c r="J102" s="9">
        <f t="shared" si="22"/>
        <v>2199130.12712604</v>
      </c>
      <c r="K102" s="9">
        <f t="shared" si="22"/>
        <v>2159166.265005268</v>
      </c>
      <c r="L102" s="9">
        <f t="shared" si="22"/>
        <v>2406033.300955517</v>
      </c>
      <c r="M102" s="9">
        <f t="shared" si="22"/>
        <v>2757725.321403373</v>
      </c>
      <c r="N102" s="9">
        <f t="shared" si="22"/>
        <v>4205840.888625326</v>
      </c>
      <c r="O102" s="9">
        <f t="shared" si="22"/>
        <v>7386776.760618358</v>
      </c>
      <c r="P102" s="9">
        <f t="shared" si="22"/>
        <v>7889526.507760735</v>
      </c>
      <c r="Q102" s="9">
        <f t="shared" si="22"/>
        <v>6629977.549177596</v>
      </c>
      <c r="R102" s="9">
        <f t="shared" si="22"/>
        <v>6638148.967588457</v>
      </c>
      <c r="S102" s="9">
        <f t="shared" si="22"/>
        <v>7605573.481755424</v>
      </c>
      <c r="T102" s="9">
        <f t="shared" si="22"/>
        <v>9203972.08217025</v>
      </c>
      <c r="U102" s="9">
        <f t="shared" si="22"/>
        <v>10468750.431198036</v>
      </c>
      <c r="V102" s="9">
        <f t="shared" si="22"/>
        <v>11998940.152836509</v>
      </c>
      <c r="W102" s="9">
        <f t="shared" si="22"/>
        <v>12382959.258400569</v>
      </c>
      <c r="X102" s="9">
        <f aca="true" t="shared" si="23" ref="X102:AC102">X103+X107+X110+X113+X115+X116+X117</f>
        <v>12516857.02330912</v>
      </c>
      <c r="Y102" s="9">
        <f t="shared" si="23"/>
        <v>14308919.999999998</v>
      </c>
      <c r="Z102" s="9">
        <f t="shared" si="23"/>
        <v>15360186.168042626</v>
      </c>
      <c r="AA102" s="9">
        <f t="shared" si="23"/>
        <v>16056479.908138873</v>
      </c>
      <c r="AB102" s="9">
        <f t="shared" si="23"/>
        <v>17291729.93135493</v>
      </c>
      <c r="AC102" s="9">
        <f t="shared" si="23"/>
        <v>17272709.56007966</v>
      </c>
    </row>
    <row r="103" spans="1:29" ht="15" customHeight="1">
      <c r="A103" s="16" t="s">
        <v>32</v>
      </c>
      <c r="B103" s="7">
        <f t="shared" si="22"/>
        <v>542237.7004789666</v>
      </c>
      <c r="C103" s="7">
        <f t="shared" si="22"/>
        <v>817564.21384772</v>
      </c>
      <c r="D103" s="7">
        <f t="shared" si="22"/>
        <v>397474.0545541978</v>
      </c>
      <c r="E103" s="7">
        <f t="shared" si="22"/>
        <v>535604.8954040204</v>
      </c>
      <c r="F103" s="7">
        <f t="shared" si="22"/>
        <v>593424.8575025457</v>
      </c>
      <c r="G103" s="7">
        <f t="shared" si="22"/>
        <v>753698.0793127108</v>
      </c>
      <c r="H103" s="7">
        <f t="shared" si="22"/>
        <v>726922.3618662644</v>
      </c>
      <c r="I103" s="7">
        <f t="shared" si="22"/>
        <v>312663.5517098703</v>
      </c>
      <c r="J103" s="7">
        <f t="shared" si="22"/>
        <v>559688.259815282</v>
      </c>
      <c r="K103" s="7">
        <f t="shared" si="22"/>
        <v>681562.444858854</v>
      </c>
      <c r="L103" s="7">
        <f t="shared" si="22"/>
        <v>710355.2466419829</v>
      </c>
      <c r="M103" s="7">
        <f t="shared" si="22"/>
        <v>828175.7656796302</v>
      </c>
      <c r="N103" s="7">
        <f t="shared" si="22"/>
        <v>1487920.9845122036</v>
      </c>
      <c r="O103" s="7">
        <f t="shared" si="22"/>
        <v>1200493.2942488769</v>
      </c>
      <c r="P103" s="7">
        <f t="shared" si="22"/>
        <v>865722.1658421237</v>
      </c>
      <c r="Q103" s="7">
        <f t="shared" si="22"/>
        <v>724842.4177350658</v>
      </c>
      <c r="R103" s="7">
        <f t="shared" si="22"/>
        <v>1416581.290681782</v>
      </c>
      <c r="S103" s="7">
        <f t="shared" si="22"/>
        <v>1547711.9664963214</v>
      </c>
      <c r="T103" s="7">
        <f t="shared" si="22"/>
        <v>1602481.2695164096</v>
      </c>
      <c r="U103" s="7">
        <f t="shared" si="22"/>
        <v>1724454.1286858476</v>
      </c>
      <c r="V103" s="7">
        <f t="shared" si="22"/>
        <v>1948769.8452858669</v>
      </c>
      <c r="W103" s="7">
        <f t="shared" si="22"/>
        <v>1971972.6887842389</v>
      </c>
      <c r="X103" s="7">
        <f aca="true" t="shared" si="24" ref="X103:AC103">SUM(X104:X106)</f>
        <v>2040576.5712469346</v>
      </c>
      <c r="Y103" s="7">
        <f t="shared" si="24"/>
        <v>2186279.5439999998</v>
      </c>
      <c r="Z103" s="7">
        <f t="shared" si="24"/>
        <v>2453284.485723193</v>
      </c>
      <c r="AA103" s="7">
        <f t="shared" si="24"/>
        <v>2596677.0062501617</v>
      </c>
      <c r="AB103" s="7">
        <f t="shared" si="24"/>
        <v>2606693.8058548043</v>
      </c>
      <c r="AC103" s="7">
        <f t="shared" si="24"/>
        <v>2719603.738274416</v>
      </c>
    </row>
    <row r="104" spans="1:29" ht="15" customHeight="1">
      <c r="A104" s="17" t="s">
        <v>24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>
        <f aca="true" t="shared" si="25" ref="X104:AB106">X22/X$83*100</f>
        <v>1797075.9009971055</v>
      </c>
      <c r="Y104" s="7">
        <f t="shared" si="25"/>
        <v>1964451.427</v>
      </c>
      <c r="Z104" s="7">
        <f t="shared" si="25"/>
        <v>2164661.216650267</v>
      </c>
      <c r="AA104" s="7">
        <f t="shared" si="25"/>
        <v>2295856.3780696853</v>
      </c>
      <c r="AB104" s="7">
        <f t="shared" si="25"/>
        <v>2294712.5903027556</v>
      </c>
      <c r="AC104" s="7">
        <f>AC22/AC$83*100</f>
        <v>2421917.6144220727</v>
      </c>
    </row>
    <row r="105" spans="1:29" ht="15" customHeight="1">
      <c r="A105" s="17" t="s">
        <v>25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>
        <f t="shared" si="25"/>
        <v>96371.00886893902</v>
      </c>
      <c r="Y105" s="7">
        <f t="shared" si="25"/>
        <v>83710.547</v>
      </c>
      <c r="Z105" s="7">
        <f t="shared" si="25"/>
        <v>84480.1604148166</v>
      </c>
      <c r="AA105" s="7">
        <f t="shared" si="25"/>
        <v>84012.14156496672</v>
      </c>
      <c r="AB105" s="7">
        <f t="shared" si="25"/>
        <v>80247.28492004675</v>
      </c>
      <c r="AC105" s="7">
        <f>AC23/AC$83*100</f>
        <v>78501.32765141407</v>
      </c>
    </row>
    <row r="106" spans="1:29" ht="15" customHeight="1">
      <c r="A106" s="17" t="s">
        <v>26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>
        <f t="shared" si="25"/>
        <v>147129.66138089003</v>
      </c>
      <c r="Y106" s="7">
        <f t="shared" si="25"/>
        <v>138117.57</v>
      </c>
      <c r="Z106" s="7">
        <f t="shared" si="25"/>
        <v>204143.10865810883</v>
      </c>
      <c r="AA106" s="7">
        <f t="shared" si="25"/>
        <v>216808.48661550955</v>
      </c>
      <c r="AB106" s="7">
        <f t="shared" si="25"/>
        <v>231733.93063200216</v>
      </c>
      <c r="AC106" s="7">
        <f>AC24/AC$83*100</f>
        <v>219184.79620092938</v>
      </c>
    </row>
    <row r="107" spans="1:29" ht="15" customHeight="1">
      <c r="A107" s="16" t="s">
        <v>15</v>
      </c>
      <c r="B107" s="7">
        <f aca="true" t="shared" si="26" ref="B107:W107">B25/B$83*100</f>
        <v>66085.21974587406</v>
      </c>
      <c r="C107" s="7">
        <f t="shared" si="26"/>
        <v>351438.59561624716</v>
      </c>
      <c r="D107" s="7">
        <f t="shared" si="26"/>
        <v>578444.5700372942</v>
      </c>
      <c r="E107" s="7">
        <f t="shared" si="26"/>
        <v>548468.2841963323</v>
      </c>
      <c r="F107" s="7">
        <f t="shared" si="26"/>
        <v>1054668.3282225784</v>
      </c>
      <c r="G107" s="7">
        <f t="shared" si="26"/>
        <v>1183005.346724463</v>
      </c>
      <c r="H107" s="7">
        <f t="shared" si="26"/>
        <v>622308.7748590022</v>
      </c>
      <c r="I107" s="7">
        <f t="shared" si="26"/>
        <v>832173.3037714914</v>
      </c>
      <c r="J107" s="7">
        <f t="shared" si="26"/>
        <v>714254.8467239972</v>
      </c>
      <c r="K107" s="7">
        <f t="shared" si="26"/>
        <v>626957.5724438719</v>
      </c>
      <c r="L107" s="7">
        <f t="shared" si="26"/>
        <v>550341.2489568149</v>
      </c>
      <c r="M107" s="7">
        <f t="shared" si="26"/>
        <v>774717.867301296</v>
      </c>
      <c r="N107" s="7">
        <f t="shared" si="26"/>
        <v>1278597.6831297108</v>
      </c>
      <c r="O107" s="7">
        <f t="shared" si="26"/>
        <v>795048.1931597965</v>
      </c>
      <c r="P107" s="7">
        <f t="shared" si="26"/>
        <v>1447873.8073932563</v>
      </c>
      <c r="Q107" s="7">
        <f t="shared" si="26"/>
        <v>1110203.600957205</v>
      </c>
      <c r="R107" s="7">
        <f t="shared" si="26"/>
        <v>904342.8085470935</v>
      </c>
      <c r="S107" s="7">
        <f t="shared" si="26"/>
        <v>1350956.7824035117</v>
      </c>
      <c r="T107" s="7">
        <f t="shared" si="26"/>
        <v>231476.21502001744</v>
      </c>
      <c r="U107" s="7">
        <f t="shared" si="26"/>
        <v>466064.1747188286</v>
      </c>
      <c r="V107" s="7">
        <f t="shared" si="26"/>
        <v>843757.28272714</v>
      </c>
      <c r="W107" s="7">
        <f t="shared" si="26"/>
        <v>561558.4035951872</v>
      </c>
      <c r="X107" s="7">
        <f aca="true" t="shared" si="27" ref="X107:AC107">SUM(X108:X109)</f>
        <v>483192.61441560247</v>
      </c>
      <c r="Y107" s="7">
        <f t="shared" si="27"/>
        <v>226600.356</v>
      </c>
      <c r="Z107" s="7">
        <f t="shared" si="27"/>
        <v>735749.3217224728</v>
      </c>
      <c r="AA107" s="7">
        <f t="shared" si="27"/>
        <v>1457287.9453739866</v>
      </c>
      <c r="AB107" s="7">
        <f t="shared" si="27"/>
        <v>1171103.077310177</v>
      </c>
      <c r="AC107" s="7">
        <f t="shared" si="27"/>
        <v>1504344.6133234804</v>
      </c>
    </row>
    <row r="108" spans="1:29" ht="15" customHeight="1">
      <c r="A108" s="18" t="s">
        <v>27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>
        <f aca="true" t="shared" si="28" ref="X108:AB109">X26/X$83*100</f>
        <v>6014.4875481021745</v>
      </c>
      <c r="Y108" s="7">
        <f t="shared" si="28"/>
        <v>5434.573</v>
      </c>
      <c r="Z108" s="7">
        <f t="shared" si="28"/>
        <v>34593.22474800747</v>
      </c>
      <c r="AA108" s="7">
        <f t="shared" si="28"/>
        <v>22611.49316652556</v>
      </c>
      <c r="AB108" s="7">
        <f t="shared" si="28"/>
        <v>66545.1205511849</v>
      </c>
      <c r="AC108" s="7">
        <f>AC26/AC$83*100</f>
        <v>5994.477597593928</v>
      </c>
    </row>
    <row r="109" spans="1:29" ht="15" customHeight="1">
      <c r="A109" s="18" t="s">
        <v>28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>
        <f t="shared" si="28"/>
        <v>477178.1268675003</v>
      </c>
      <c r="Y109" s="7">
        <f t="shared" si="28"/>
        <v>221165.783</v>
      </c>
      <c r="Z109" s="7">
        <f t="shared" si="28"/>
        <v>701156.0969744653</v>
      </c>
      <c r="AA109" s="7">
        <f t="shared" si="28"/>
        <v>1434676.452207461</v>
      </c>
      <c r="AB109" s="7">
        <f t="shared" si="28"/>
        <v>1104557.956758992</v>
      </c>
      <c r="AC109" s="7">
        <f>AC27/AC$83*100</f>
        <v>1498350.1357258863</v>
      </c>
    </row>
    <row r="110" spans="1:29" ht="15" customHeight="1">
      <c r="A110" s="16" t="s">
        <v>16</v>
      </c>
      <c r="B110" s="7">
        <f aca="true" t="shared" si="29" ref="B110:W110">B28/B$83*100</f>
        <v>588836.2528638778</v>
      </c>
      <c r="C110" s="7">
        <f t="shared" si="29"/>
        <v>1256191.7740252498</v>
      </c>
      <c r="D110" s="7">
        <f t="shared" si="29"/>
        <v>214850.8402995664</v>
      </c>
      <c r="E110" s="7">
        <f t="shared" si="29"/>
        <v>153695.3178115885</v>
      </c>
      <c r="F110" s="7">
        <f t="shared" si="29"/>
        <v>354941.8080865168</v>
      </c>
      <c r="G110" s="7">
        <f t="shared" si="29"/>
        <v>335522.2988264981</v>
      </c>
      <c r="H110" s="7">
        <f t="shared" si="29"/>
        <v>800126.0422560374</v>
      </c>
      <c r="I110" s="7">
        <f t="shared" si="29"/>
        <v>1648954.9927999834</v>
      </c>
      <c r="J110" s="7">
        <f t="shared" si="29"/>
        <v>805424.7742165714</v>
      </c>
      <c r="K110" s="7">
        <f t="shared" si="29"/>
        <v>780124.7429932727</v>
      </c>
      <c r="L110" s="7">
        <f t="shared" si="29"/>
        <v>883954.8440978664</v>
      </c>
      <c r="M110" s="7">
        <f t="shared" si="29"/>
        <v>1000552.1618792394</v>
      </c>
      <c r="N110" s="7">
        <f t="shared" si="29"/>
        <v>1320468.807849814</v>
      </c>
      <c r="O110" s="7">
        <f t="shared" si="29"/>
        <v>4528540.606665783</v>
      </c>
      <c r="P110" s="7">
        <f t="shared" si="29"/>
        <v>5318063.612266382</v>
      </c>
      <c r="Q110" s="7">
        <f t="shared" si="29"/>
        <v>4411041.814312607</v>
      </c>
      <c r="R110" s="7">
        <f t="shared" si="29"/>
        <v>3970227.179736543</v>
      </c>
      <c r="S110" s="7">
        <f t="shared" si="29"/>
        <v>4488103.898603838</v>
      </c>
      <c r="T110" s="7">
        <f t="shared" si="29"/>
        <v>7201745.418223861</v>
      </c>
      <c r="U110" s="7">
        <f t="shared" si="29"/>
        <v>8051621.318817581</v>
      </c>
      <c r="V110" s="7">
        <f t="shared" si="29"/>
        <v>8954389.46719496</v>
      </c>
      <c r="W110" s="7">
        <f t="shared" si="29"/>
        <v>9370308.457836365</v>
      </c>
      <c r="X110" s="7">
        <f aca="true" t="shared" si="30" ref="X110:AC110">SUM(X111:X112)</f>
        <v>9718032.320062323</v>
      </c>
      <c r="Y110" s="7">
        <f t="shared" si="30"/>
        <v>10909195.974</v>
      </c>
      <c r="Z110" s="7">
        <f t="shared" si="30"/>
        <v>11215100.319781445</v>
      </c>
      <c r="AA110" s="7">
        <f t="shared" si="30"/>
        <v>11510306.282449303</v>
      </c>
      <c r="AB110" s="7">
        <f t="shared" si="30"/>
        <v>13101006.32340423</v>
      </c>
      <c r="AC110" s="7">
        <f t="shared" si="30"/>
        <v>12495678.05877806</v>
      </c>
    </row>
    <row r="111" spans="1:29" ht="15" customHeight="1">
      <c r="A111" s="17" t="s">
        <v>29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>
        <f aca="true" t="shared" si="31" ref="X111:AB113">X29/X$83*100</f>
        <v>7287728.696679394</v>
      </c>
      <c r="Y111" s="7">
        <f t="shared" si="31"/>
        <v>8133916.067</v>
      </c>
      <c r="Z111" s="7">
        <f t="shared" si="31"/>
        <v>8883330.606991155</v>
      </c>
      <c r="AA111" s="7">
        <f t="shared" si="31"/>
        <v>9027149.894271614</v>
      </c>
      <c r="AB111" s="7">
        <f t="shared" si="31"/>
        <v>10503765.806786057</v>
      </c>
      <c r="AC111" s="7">
        <f>AC29/AC$83*100</f>
        <v>9819723.416248346</v>
      </c>
    </row>
    <row r="112" spans="1:29" ht="15" customHeight="1">
      <c r="A112" s="17" t="s">
        <v>30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>
        <f t="shared" si="31"/>
        <v>2430303.6233829292</v>
      </c>
      <c r="Y112" s="7">
        <f t="shared" si="31"/>
        <v>2775279.907</v>
      </c>
      <c r="Z112" s="7">
        <f t="shared" si="31"/>
        <v>2331769.712790289</v>
      </c>
      <c r="AA112" s="7">
        <f t="shared" si="31"/>
        <v>2483156.3881776887</v>
      </c>
      <c r="AB112" s="7">
        <f t="shared" si="31"/>
        <v>2597240.5166181745</v>
      </c>
      <c r="AC112" s="7">
        <f>AC30/AC$83*100</f>
        <v>2675954.642529715</v>
      </c>
    </row>
    <row r="113" spans="1:29" ht="15" customHeight="1">
      <c r="A113" s="16" t="s">
        <v>17</v>
      </c>
      <c r="B113" s="7">
        <f aca="true" t="shared" si="32" ref="B113:C115">B31/B$83*100</f>
        <v>38973.33472192573</v>
      </c>
      <c r="C113" s="7">
        <f t="shared" si="32"/>
        <v>670.6843427790975</v>
      </c>
      <c r="D113" s="7"/>
      <c r="E113" s="7">
        <f aca="true" t="shared" si="33" ref="E113:W113">E31/E$83*100</f>
        <v>50566.42490770876</v>
      </c>
      <c r="F113" s="7">
        <f t="shared" si="33"/>
        <v>19757.638866438803</v>
      </c>
      <c r="G113" s="7">
        <f t="shared" si="33"/>
        <v>4382.475167535241</v>
      </c>
      <c r="H113" s="7">
        <f t="shared" si="33"/>
        <v>229633.28110976794</v>
      </c>
      <c r="I113" s="7">
        <f t="shared" si="33"/>
        <v>1163819.8469977272</v>
      </c>
      <c r="J113" s="7">
        <f t="shared" si="33"/>
        <v>15615.150339411863</v>
      </c>
      <c r="K113" s="7">
        <f t="shared" si="33"/>
        <v>12795.394965096484</v>
      </c>
      <c r="L113" s="7">
        <f t="shared" si="33"/>
        <v>4231.580256452371</v>
      </c>
      <c r="M113" s="7">
        <f t="shared" si="33"/>
        <v>23862.197123139747</v>
      </c>
      <c r="N113" s="7">
        <f t="shared" si="33"/>
        <v>43357.94674920274</v>
      </c>
      <c r="O113" s="7">
        <f t="shared" si="33"/>
        <v>727578.5843101871</v>
      </c>
      <c r="P113" s="7">
        <f t="shared" si="33"/>
        <v>236337.24351765378</v>
      </c>
      <c r="Q113" s="7">
        <f t="shared" si="33"/>
        <v>383889.71617271757</v>
      </c>
      <c r="R113" s="7">
        <f t="shared" si="33"/>
        <v>346997.6886230386</v>
      </c>
      <c r="S113" s="7">
        <f t="shared" si="33"/>
        <v>218800.83425175317</v>
      </c>
      <c r="T113" s="7">
        <f t="shared" si="33"/>
        <v>147477.26613489122</v>
      </c>
      <c r="U113" s="7">
        <f t="shared" si="33"/>
        <v>226610.80897577843</v>
      </c>
      <c r="V113" s="7">
        <f t="shared" si="33"/>
        <v>252023.55762854242</v>
      </c>
      <c r="W113" s="7">
        <f t="shared" si="33"/>
        <v>331152.3427753017</v>
      </c>
      <c r="X113" s="7">
        <f t="shared" si="31"/>
        <v>184242.35912964726</v>
      </c>
      <c r="Y113" s="7">
        <f t="shared" si="31"/>
        <v>934951.214</v>
      </c>
      <c r="Z113" s="7">
        <f t="shared" si="31"/>
        <v>791924.6234251197</v>
      </c>
      <c r="AA113" s="7">
        <f t="shared" si="31"/>
        <v>480988.66476317414</v>
      </c>
      <c r="AB113" s="7">
        <f t="shared" si="31"/>
        <v>376771.89985235245</v>
      </c>
      <c r="AC113" s="7">
        <f>AC31/AC$83*100</f>
        <v>451291.5757040151</v>
      </c>
    </row>
    <row r="114" spans="1:29" ht="15" customHeight="1">
      <c r="A114" s="16" t="s">
        <v>13</v>
      </c>
      <c r="B114" s="7">
        <f t="shared" si="32"/>
        <v>229603.7762965624</v>
      </c>
      <c r="C114" s="7">
        <f t="shared" si="32"/>
        <v>50972.010051211415</v>
      </c>
      <c r="D114" s="7">
        <f aca="true" t="shared" si="34" ref="D114:P114">D32/D$83*100</f>
        <v>55365.408846426726</v>
      </c>
      <c r="E114" s="7">
        <f t="shared" si="34"/>
        <v>52784.250561555644</v>
      </c>
      <c r="F114" s="7">
        <f t="shared" si="34"/>
        <v>407396.9478938931</v>
      </c>
      <c r="G114" s="7">
        <f t="shared" si="34"/>
        <v>252342.92014667916</v>
      </c>
      <c r="H114" s="7">
        <f t="shared" si="34"/>
        <v>452808.93339192716</v>
      </c>
      <c r="I114" s="7">
        <f t="shared" si="34"/>
        <v>106693.81830876267</v>
      </c>
      <c r="J114" s="7">
        <f t="shared" si="34"/>
        <v>104147.09603077763</v>
      </c>
      <c r="K114" s="7">
        <f t="shared" si="34"/>
        <v>57726.109744172994</v>
      </c>
      <c r="L114" s="7">
        <f t="shared" si="34"/>
        <v>257150.38100240054</v>
      </c>
      <c r="M114" s="7">
        <f t="shared" si="34"/>
        <v>130417.3294200674</v>
      </c>
      <c r="N114" s="7">
        <f t="shared" si="34"/>
        <v>75495.46638439455</v>
      </c>
      <c r="O114" s="7">
        <f t="shared" si="34"/>
        <v>135116.08223371414</v>
      </c>
      <c r="P114" s="7">
        <f t="shared" si="34"/>
        <v>21529.67874131972</v>
      </c>
      <c r="Q114" s="7"/>
      <c r="R114" s="7"/>
      <c r="S114" s="7"/>
      <c r="T114" s="7">
        <f>T32/T$83*100</f>
        <v>20791.9132750711</v>
      </c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5" customHeight="1">
      <c r="A115" s="16" t="s">
        <v>10</v>
      </c>
      <c r="B115" s="7">
        <f t="shared" si="32"/>
        <v>88113.62632783207</v>
      </c>
      <c r="C115" s="7">
        <f t="shared" si="32"/>
        <v>92554.43930351546</v>
      </c>
      <c r="D115" s="7"/>
      <c r="E115" s="7"/>
      <c r="F115" s="7"/>
      <c r="G115" s="7"/>
      <c r="H115" s="7">
        <f>H33/H$83*100</f>
        <v>381000.1008289176</v>
      </c>
      <c r="I115" s="7">
        <f>I33/I$83*100</f>
        <v>690912.4840190762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>
        <f aca="true" t="shared" si="35" ref="X115:AB117">X33/X$83*100</f>
        <v>541.0205493415539</v>
      </c>
      <c r="Y115" s="7">
        <f t="shared" si="35"/>
        <v>1059.167</v>
      </c>
      <c r="Z115" s="7">
        <f t="shared" si="35"/>
        <v>578.1700035507442</v>
      </c>
      <c r="AA115" s="7">
        <f t="shared" si="35"/>
        <v>839.6915503186184</v>
      </c>
      <c r="AB115" s="7">
        <f t="shared" si="35"/>
        <v>138.98151301517993</v>
      </c>
      <c r="AC115" s="7">
        <f>AC33/AC$83*100</f>
        <v>0</v>
      </c>
    </row>
    <row r="116" spans="1:29" ht="15" customHeight="1">
      <c r="A116" s="16" t="s">
        <v>22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>
        <f>W34/W$83*100</f>
        <v>88879.78073492348</v>
      </c>
      <c r="X116" s="7">
        <f t="shared" si="35"/>
        <v>6333.014205358838</v>
      </c>
      <c r="Y116" s="7">
        <f t="shared" si="35"/>
        <v>11500.455</v>
      </c>
      <c r="Z116" s="7">
        <f t="shared" si="35"/>
        <v>163549.24738684428</v>
      </c>
      <c r="AA116" s="7">
        <f t="shared" si="35"/>
        <v>10248.839020110663</v>
      </c>
      <c r="AB116" s="7">
        <f t="shared" si="35"/>
        <v>35309.76476439031</v>
      </c>
      <c r="AC116" s="7">
        <f>AC34/AC$83*100</f>
        <v>101791.57399968886</v>
      </c>
    </row>
    <row r="117" spans="1:30" ht="15" customHeight="1">
      <c r="A117" s="16" t="s">
        <v>23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>
        <f>W35/W$83*100</f>
        <v>59087.58467455328</v>
      </c>
      <c r="X117" s="7">
        <f t="shared" si="35"/>
        <v>83939.12369991498</v>
      </c>
      <c r="Y117" s="7">
        <f t="shared" si="35"/>
        <v>39333.29</v>
      </c>
      <c r="Z117" s="7">
        <f t="shared" si="35"/>
        <v>0</v>
      </c>
      <c r="AA117" s="7">
        <f t="shared" si="35"/>
        <v>131.47873181617194</v>
      </c>
      <c r="AB117" s="7">
        <f t="shared" si="35"/>
        <v>706.0786559565524</v>
      </c>
      <c r="AC117" s="7">
        <f>AC35/AC$83*100</f>
        <v>0</v>
      </c>
      <c r="AD117" s="1" t="s">
        <v>35</v>
      </c>
    </row>
    <row r="118" spans="2:209" s="30" customFormat="1" ht="15" customHeight="1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</row>
    <row r="119" spans="1:209" ht="15" customHeight="1">
      <c r="A119" s="38" t="s">
        <v>41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3"/>
      <c r="M119" s="23"/>
      <c r="N119" s="23"/>
      <c r="O119" s="23"/>
      <c r="P119" s="23"/>
      <c r="Q119" s="23"/>
      <c r="R119" s="23"/>
      <c r="S119" s="23"/>
      <c r="T119" s="23"/>
      <c r="U119" s="2"/>
      <c r="V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</row>
    <row r="120" spans="1:22" ht="15" customHeight="1">
      <c r="A120" s="22" t="s">
        <v>42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3"/>
      <c r="M120" s="23"/>
      <c r="N120" s="23"/>
      <c r="O120" s="23"/>
      <c r="P120" s="23"/>
      <c r="Q120" s="23"/>
      <c r="R120" s="23"/>
      <c r="S120" s="23"/>
      <c r="T120" s="23"/>
      <c r="U120" s="2"/>
      <c r="V120" s="2"/>
    </row>
    <row r="121" s="23" customFormat="1" ht="15" customHeight="1">
      <c r="A121" s="24" t="s">
        <v>31</v>
      </c>
    </row>
    <row r="122" ht="15" customHeight="1">
      <c r="A122" s="24" t="s">
        <v>40</v>
      </c>
    </row>
    <row r="123" ht="15" customHeight="1"/>
    <row r="124" ht="15" customHeight="1"/>
    <row r="125" ht="15" customHeight="1"/>
    <row r="126" spans="1:29" ht="15" customHeight="1">
      <c r="A126" s="46" t="s">
        <v>36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</row>
    <row r="127" spans="1:29" ht="15" customHeight="1">
      <c r="A127" s="47" t="s">
        <v>20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</row>
    <row r="128" spans="1:13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29" ht="15" customHeight="1">
      <c r="A129" s="4" t="s">
        <v>1</v>
      </c>
      <c r="B129" s="5"/>
      <c r="C129" s="5">
        <v>1981</v>
      </c>
      <c r="D129" s="5">
        <v>1982</v>
      </c>
      <c r="E129" s="5">
        <v>1983</v>
      </c>
      <c r="F129" s="5">
        <v>1984</v>
      </c>
      <c r="G129" s="5">
        <v>1985</v>
      </c>
      <c r="H129" s="5">
        <v>1986</v>
      </c>
      <c r="I129" s="5">
        <v>1987</v>
      </c>
      <c r="J129" s="5">
        <v>1988</v>
      </c>
      <c r="K129" s="5">
        <v>1989</v>
      </c>
      <c r="L129" s="5">
        <v>1990</v>
      </c>
      <c r="M129" s="5">
        <v>1991</v>
      </c>
      <c r="N129" s="5">
        <v>1992</v>
      </c>
      <c r="O129" s="5">
        <v>1993</v>
      </c>
      <c r="P129" s="5">
        <v>1994</v>
      </c>
      <c r="Q129" s="5">
        <v>1995</v>
      </c>
      <c r="R129" s="5">
        <v>1996</v>
      </c>
      <c r="S129" s="5">
        <v>1997</v>
      </c>
      <c r="T129" s="6">
        <v>1998</v>
      </c>
      <c r="U129" s="6">
        <v>1999</v>
      </c>
      <c r="V129" s="6">
        <v>2000</v>
      </c>
      <c r="W129" s="6">
        <v>2001</v>
      </c>
      <c r="X129" s="6">
        <v>2002</v>
      </c>
      <c r="Y129" s="6">
        <v>2003</v>
      </c>
      <c r="Z129" s="6">
        <v>2004</v>
      </c>
      <c r="AA129" s="6">
        <v>2005</v>
      </c>
      <c r="AB129" s="6">
        <v>2006</v>
      </c>
      <c r="AC129" s="6">
        <v>2007</v>
      </c>
    </row>
    <row r="130" spans="1:22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9" s="11" customFormat="1" ht="15" customHeight="1">
      <c r="A131" s="8" t="s">
        <v>2</v>
      </c>
      <c r="B131" s="39"/>
      <c r="C131" s="29">
        <f>((C89/B89)-1)*100</f>
        <v>65.3564929232681</v>
      </c>
      <c r="D131" s="29">
        <f aca="true" t="shared" si="36" ref="D131:AC135">((D89/C89)-1)*100</f>
        <v>-51.500782640417995</v>
      </c>
      <c r="E131" s="29">
        <f t="shared" si="36"/>
        <v>7.622312892892369</v>
      </c>
      <c r="F131" s="29">
        <f t="shared" si="36"/>
        <v>81.20608740169249</v>
      </c>
      <c r="G131" s="29">
        <f t="shared" si="36"/>
        <v>4.063943833660466</v>
      </c>
      <c r="H131" s="29">
        <f t="shared" si="36"/>
        <v>27.04079049522825</v>
      </c>
      <c r="I131" s="29">
        <f t="shared" si="36"/>
        <v>48.00855160820841</v>
      </c>
      <c r="J131" s="29">
        <f t="shared" si="36"/>
        <v>-53.75332680367622</v>
      </c>
      <c r="K131" s="29">
        <f t="shared" si="36"/>
        <v>-1.8172577251260313</v>
      </c>
      <c r="L131" s="29">
        <f t="shared" si="36"/>
        <v>11.43344261863255</v>
      </c>
      <c r="M131" s="29">
        <f t="shared" si="36"/>
        <v>14.617088645788368</v>
      </c>
      <c r="N131" s="29">
        <f t="shared" si="36"/>
        <v>52.5112329347226</v>
      </c>
      <c r="O131" s="29">
        <f t="shared" si="36"/>
        <v>75.63138873360276</v>
      </c>
      <c r="P131" s="29">
        <f t="shared" si="36"/>
        <v>6.806077446698033</v>
      </c>
      <c r="Q131" s="29">
        <f t="shared" si="36"/>
        <v>-15.964823203827905</v>
      </c>
      <c r="R131" s="29">
        <f t="shared" si="36"/>
        <v>0.12324956382203656</v>
      </c>
      <c r="S131" s="29">
        <f t="shared" si="36"/>
        <v>14.573709009703318</v>
      </c>
      <c r="T131" s="29">
        <f t="shared" si="36"/>
        <v>21.016148279273516</v>
      </c>
      <c r="U131" s="29">
        <f t="shared" si="36"/>
        <v>13.741657816171449</v>
      </c>
      <c r="V131" s="29">
        <f t="shared" si="36"/>
        <v>14.616737037481942</v>
      </c>
      <c r="W131" s="29">
        <f t="shared" si="36"/>
        <v>3.2004418779710164</v>
      </c>
      <c r="X131" s="29">
        <f t="shared" si="36"/>
        <v>1.081306674070781</v>
      </c>
      <c r="Y131" s="29">
        <f t="shared" si="36"/>
        <v>14.317196188737057</v>
      </c>
      <c r="Z131" s="29">
        <f t="shared" si="36"/>
        <v>7.346928825114829</v>
      </c>
      <c r="AA131" s="29">
        <f t="shared" si="36"/>
        <v>4.533107427727079</v>
      </c>
      <c r="AB131" s="29">
        <f t="shared" si="36"/>
        <v>7.693155849121847</v>
      </c>
      <c r="AC131" s="29">
        <f t="shared" si="36"/>
        <v>-0.10999692541333594</v>
      </c>
    </row>
    <row r="132" spans="1:29" ht="15" customHeight="1">
      <c r="A132" s="16" t="s">
        <v>3</v>
      </c>
      <c r="B132" s="36"/>
      <c r="C132" s="26">
        <f>((C90/B90)-1)*100</f>
        <v>-50.15821479391656</v>
      </c>
      <c r="D132" s="26">
        <f t="shared" si="36"/>
        <v>-8.045566181284613</v>
      </c>
      <c r="E132" s="26">
        <f t="shared" si="36"/>
        <v>-33.101223822018376</v>
      </c>
      <c r="F132" s="26">
        <f t="shared" si="36"/>
        <v>-51.14995130639974</v>
      </c>
      <c r="G132" s="26">
        <f t="shared" si="36"/>
        <v>-69.94170182060984</v>
      </c>
      <c r="H132" s="26">
        <f t="shared" si="36"/>
        <v>95.00517728057008</v>
      </c>
      <c r="I132" s="26">
        <f t="shared" si="36"/>
        <v>-5.531595262602562</v>
      </c>
      <c r="J132" s="26">
        <f t="shared" si="36"/>
        <v>39.95491105710598</v>
      </c>
      <c r="K132" s="26">
        <f t="shared" si="36"/>
        <v>39.668326541874464</v>
      </c>
      <c r="L132" s="26">
        <f t="shared" si="36"/>
        <v>-19.280187871089517</v>
      </c>
      <c r="M132" s="26">
        <f t="shared" si="36"/>
        <v>5.929900789450682</v>
      </c>
      <c r="N132" s="26">
        <f t="shared" si="36"/>
        <v>-51.18345126261056</v>
      </c>
      <c r="O132" s="26">
        <f t="shared" si="36"/>
        <v>64.5791965046274</v>
      </c>
      <c r="P132" s="26">
        <f t="shared" si="36"/>
        <v>21.997377668368067</v>
      </c>
      <c r="Q132" s="26">
        <f t="shared" si="36"/>
        <v>-37.189426672460534</v>
      </c>
      <c r="R132" s="26">
        <f t="shared" si="36"/>
        <v>-8.288679055444304</v>
      </c>
      <c r="S132" s="26">
        <f t="shared" si="36"/>
        <v>28.750215035700876</v>
      </c>
      <c r="T132" s="26">
        <f t="shared" si="36"/>
        <v>3.8428382069188416</v>
      </c>
      <c r="U132" s="26">
        <f t="shared" si="36"/>
        <v>299.6071042320783</v>
      </c>
      <c r="V132" s="26">
        <f t="shared" si="36"/>
        <v>34.51150942259711</v>
      </c>
      <c r="W132" s="26">
        <f t="shared" si="36"/>
        <v>14.728576222964772</v>
      </c>
      <c r="X132" s="26">
        <f t="shared" si="36"/>
        <v>-5.358010679503855</v>
      </c>
      <c r="Y132" s="26">
        <f t="shared" si="36"/>
        <v>16.610790536733155</v>
      </c>
      <c r="Z132" s="26">
        <f t="shared" si="36"/>
        <v>68.9095091047303</v>
      </c>
      <c r="AA132" s="26">
        <f t="shared" si="36"/>
        <v>2.597028385012612</v>
      </c>
      <c r="AB132" s="26">
        <f t="shared" si="36"/>
        <v>6.261823640380371</v>
      </c>
      <c r="AC132" s="26">
        <f t="shared" si="36"/>
        <v>27.155900822942634</v>
      </c>
    </row>
    <row r="133" spans="1:29" ht="15" customHeight="1">
      <c r="A133" s="16" t="s">
        <v>4</v>
      </c>
      <c r="B133" s="36"/>
      <c r="C133" s="26">
        <f>((C91/B91)-1)*100</f>
        <v>-18.884937801864186</v>
      </c>
      <c r="D133" s="26">
        <f t="shared" si="36"/>
        <v>23.952109970364056</v>
      </c>
      <c r="E133" s="26">
        <f t="shared" si="36"/>
        <v>-63.35775535937964</v>
      </c>
      <c r="F133" s="26">
        <f t="shared" si="36"/>
        <v>129.48298990219612</v>
      </c>
      <c r="G133" s="26">
        <f t="shared" si="36"/>
        <v>33.39127064143832</v>
      </c>
      <c r="H133" s="26">
        <f t="shared" si="36"/>
        <v>-23.504212410293277</v>
      </c>
      <c r="I133" s="26">
        <f t="shared" si="36"/>
        <v>-63.74752037850708</v>
      </c>
      <c r="J133" s="26">
        <f t="shared" si="36"/>
        <v>108.79792228250098</v>
      </c>
      <c r="K133" s="26">
        <f t="shared" si="36"/>
        <v>19.676545681807166</v>
      </c>
      <c r="L133" s="26">
        <f t="shared" si="36"/>
        <v>11.47500382824338</v>
      </c>
      <c r="M133" s="26">
        <f t="shared" si="36"/>
        <v>27.909070324205686</v>
      </c>
      <c r="N133" s="26">
        <f t="shared" si="36"/>
        <v>98.67313999324814</v>
      </c>
      <c r="O133" s="26">
        <f t="shared" si="36"/>
        <v>-22.230454115923937</v>
      </c>
      <c r="P133" s="26">
        <f t="shared" si="36"/>
        <v>3.6551344008151743</v>
      </c>
      <c r="Q133" s="26">
        <f t="shared" si="36"/>
        <v>-29.095117955569172</v>
      </c>
      <c r="R133" s="26">
        <f t="shared" si="36"/>
        <v>5.963800235226335</v>
      </c>
      <c r="S133" s="26">
        <f t="shared" si="36"/>
        <v>24.22643104795341</v>
      </c>
      <c r="T133" s="26">
        <f t="shared" si="36"/>
        <v>1.6866208447381403</v>
      </c>
      <c r="U133" s="26">
        <f t="shared" si="36"/>
        <v>13.911030639133703</v>
      </c>
      <c r="V133" s="26">
        <f t="shared" si="36"/>
        <v>8.468393068359358</v>
      </c>
      <c r="W133" s="26">
        <f t="shared" si="36"/>
        <v>62.174040168711684</v>
      </c>
      <c r="X133" s="26">
        <f t="shared" si="36"/>
        <v>-34.93100117386908</v>
      </c>
      <c r="Y133" s="26">
        <f t="shared" si="36"/>
        <v>42.52494545393599</v>
      </c>
      <c r="Z133" s="26">
        <f t="shared" si="36"/>
        <v>70.71535206137321</v>
      </c>
      <c r="AA133" s="26">
        <f t="shared" si="36"/>
        <v>-40.965042565979445</v>
      </c>
      <c r="AB133" s="26">
        <f t="shared" si="36"/>
        <v>-21.43721490020417</v>
      </c>
      <c r="AC133" s="26">
        <f t="shared" si="36"/>
        <v>94.78026787728619</v>
      </c>
    </row>
    <row r="134" spans="1:29" ht="15" customHeight="1">
      <c r="A134" s="16" t="s">
        <v>5</v>
      </c>
      <c r="B134" s="36"/>
      <c r="C134" s="40" t="s">
        <v>45</v>
      </c>
      <c r="D134" s="26">
        <f t="shared" si="36"/>
        <v>-73.11784397812029</v>
      </c>
      <c r="E134" s="26">
        <f t="shared" si="36"/>
        <v>-89.93543609377697</v>
      </c>
      <c r="F134" s="40" t="s">
        <v>45</v>
      </c>
      <c r="G134" s="26">
        <f t="shared" si="36"/>
        <v>-13.729742138039702</v>
      </c>
      <c r="H134" s="26">
        <f t="shared" si="36"/>
        <v>-26.091002998064084</v>
      </c>
      <c r="I134" s="26">
        <f t="shared" si="36"/>
        <v>-34.12636819926106</v>
      </c>
      <c r="J134" s="26">
        <f t="shared" si="36"/>
        <v>-31.387679856006756</v>
      </c>
      <c r="K134" s="26">
        <f t="shared" si="36"/>
        <v>-65.37831189010059</v>
      </c>
      <c r="L134" s="26">
        <f t="shared" si="36"/>
        <v>16.25441747917098</v>
      </c>
      <c r="M134" s="26">
        <f t="shared" si="36"/>
        <v>-29.467955358065325</v>
      </c>
      <c r="N134" s="26">
        <f t="shared" si="36"/>
        <v>-43.70211156204675</v>
      </c>
      <c r="O134" s="26">
        <f t="shared" si="36"/>
        <v>283.0621665797264</v>
      </c>
      <c r="P134" s="26">
        <f t="shared" si="36"/>
        <v>63.23376187499989</v>
      </c>
      <c r="Q134" s="26">
        <f t="shared" si="36"/>
        <v>0.8321846387755905</v>
      </c>
      <c r="R134" s="26">
        <f t="shared" si="36"/>
        <v>-53.96334330170476</v>
      </c>
      <c r="S134" s="26">
        <f t="shared" si="36"/>
        <v>35.705812588195094</v>
      </c>
      <c r="T134" s="26">
        <f t="shared" si="36"/>
        <v>107.42812347307628</v>
      </c>
      <c r="U134" s="26">
        <f t="shared" si="36"/>
        <v>-15.112894416326483</v>
      </c>
      <c r="V134" s="26">
        <f t="shared" si="36"/>
        <v>-72.49411144835246</v>
      </c>
      <c r="W134" s="26">
        <f t="shared" si="36"/>
        <v>10.231485978147493</v>
      </c>
      <c r="X134" s="26">
        <f t="shared" si="36"/>
        <v>-30.0803177578026</v>
      </c>
      <c r="Y134" s="26">
        <f t="shared" si="36"/>
        <v>220.16389326588632</v>
      </c>
      <c r="Z134" s="26">
        <f t="shared" si="36"/>
        <v>63.71745557923205</v>
      </c>
      <c r="AA134" s="26">
        <f t="shared" si="36"/>
        <v>246.89441511066903</v>
      </c>
      <c r="AB134" s="26">
        <f t="shared" si="36"/>
        <v>-35.42571286568107</v>
      </c>
      <c r="AC134" s="26">
        <f t="shared" si="36"/>
        <v>-32.27394200741342</v>
      </c>
    </row>
    <row r="135" spans="1:29" ht="15" customHeight="1">
      <c r="A135" s="16" t="s">
        <v>6</v>
      </c>
      <c r="B135" s="36"/>
      <c r="C135" s="26">
        <f>((C93/B93)-1)*100</f>
        <v>-55.579009884040744</v>
      </c>
      <c r="D135" s="26">
        <f t="shared" si="36"/>
        <v>-55.77081167340303</v>
      </c>
      <c r="E135" s="26">
        <f t="shared" si="36"/>
        <v>-51.114975312631</v>
      </c>
      <c r="F135" s="26">
        <f t="shared" si="36"/>
        <v>171.85754679061125</v>
      </c>
      <c r="G135" s="26">
        <f t="shared" si="36"/>
        <v>216.1127649054543</v>
      </c>
      <c r="H135" s="26">
        <f t="shared" si="36"/>
        <v>83.25225071328164</v>
      </c>
      <c r="I135" s="26">
        <f t="shared" si="36"/>
        <v>-88.88697346218092</v>
      </c>
      <c r="J135" s="26">
        <f t="shared" si="36"/>
        <v>6.395345698936961</v>
      </c>
      <c r="K135" s="26">
        <f t="shared" si="36"/>
        <v>86.8406590806735</v>
      </c>
      <c r="L135" s="26">
        <f t="shared" si="36"/>
        <v>-63.84459839630614</v>
      </c>
      <c r="M135" s="40" t="s">
        <v>45</v>
      </c>
      <c r="N135" s="26">
        <f t="shared" si="36"/>
        <v>-61.02536102642826</v>
      </c>
      <c r="O135" s="40" t="s">
        <v>45</v>
      </c>
      <c r="P135" s="26">
        <f t="shared" si="36"/>
        <v>2.5399740341449206</v>
      </c>
      <c r="Q135" s="26">
        <f t="shared" si="36"/>
        <v>-99.4535608520113</v>
      </c>
      <c r="R135" s="26">
        <f t="shared" si="36"/>
        <v>-13.252885830316085</v>
      </c>
      <c r="S135" s="26">
        <f t="shared" si="36"/>
        <v>-18.175227785318437</v>
      </c>
      <c r="T135" s="26">
        <f t="shared" si="36"/>
        <v>28.789712242915066</v>
      </c>
      <c r="U135" s="26">
        <f t="shared" si="36"/>
        <v>27.726377000654743</v>
      </c>
      <c r="V135" s="26">
        <f t="shared" si="36"/>
        <v>-45.175155752954396</v>
      </c>
      <c r="W135" s="26">
        <f t="shared" si="36"/>
        <v>9.250834754980541</v>
      </c>
      <c r="X135" s="26">
        <f t="shared" si="36"/>
        <v>4.487388492759048</v>
      </c>
      <c r="Y135" s="26">
        <f t="shared" si="36"/>
        <v>118.1593099253643</v>
      </c>
      <c r="Z135" s="26">
        <f t="shared" si="36"/>
        <v>61.29593066183552</v>
      </c>
      <c r="AA135" s="26">
        <f t="shared" si="36"/>
        <v>17.710803928088215</v>
      </c>
      <c r="AB135" s="26">
        <f t="shared" si="36"/>
        <v>-44.8435242318985</v>
      </c>
      <c r="AC135" s="26">
        <f t="shared" si="36"/>
        <v>64.36086840394289</v>
      </c>
    </row>
    <row r="136" spans="1:29" ht="15" customHeight="1">
      <c r="A136" s="16" t="s">
        <v>7</v>
      </c>
      <c r="B136" s="3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>
        <f>((R94/Q94)-1)*100</f>
        <v>-74.45483754512375</v>
      </c>
      <c r="S136" s="26">
        <f>((S94/R94)-1)*100</f>
        <v>-100</v>
      </c>
      <c r="T136" s="26"/>
      <c r="U136" s="26"/>
      <c r="V136" s="26"/>
      <c r="W136" s="26"/>
      <c r="X136" s="26"/>
      <c r="Y136" s="26"/>
      <c r="Z136" s="26"/>
      <c r="AA136" s="26"/>
      <c r="AB136" s="26"/>
      <c r="AC136" s="26"/>
    </row>
    <row r="137" spans="1:29" ht="15" customHeight="1">
      <c r="A137" s="16" t="s">
        <v>8</v>
      </c>
      <c r="B137" s="36"/>
      <c r="C137" s="26">
        <f aca="true" t="shared" si="37" ref="C137:AA138">((C95/B95)-1)*100</f>
        <v>87.47355035356028</v>
      </c>
      <c r="D137" s="26">
        <f t="shared" si="37"/>
        <v>-10.171742898378898</v>
      </c>
      <c r="E137" s="26">
        <f t="shared" si="37"/>
        <v>22.106801036725</v>
      </c>
      <c r="F137" s="26">
        <f t="shared" si="37"/>
        <v>20.167385484618006</v>
      </c>
      <c r="G137" s="26">
        <f t="shared" si="37"/>
        <v>6.929978164440875</v>
      </c>
      <c r="H137" s="26">
        <f t="shared" si="37"/>
        <v>-4.509375719868869</v>
      </c>
      <c r="I137" s="26">
        <f t="shared" si="37"/>
        <v>-4.787031600453795</v>
      </c>
      <c r="J137" s="26">
        <f t="shared" si="37"/>
        <v>22.98717000873738</v>
      </c>
      <c r="K137" s="26">
        <f t="shared" si="37"/>
        <v>-3.2677108152126544</v>
      </c>
      <c r="L137" s="26">
        <f t="shared" si="37"/>
        <v>19.727562785120423</v>
      </c>
      <c r="M137" s="26">
        <f t="shared" si="37"/>
        <v>6.167650914434297</v>
      </c>
      <c r="N137" s="26">
        <f t="shared" si="37"/>
        <v>12.310124206103513</v>
      </c>
      <c r="O137" s="26">
        <f t="shared" si="37"/>
        <v>10.663889654985525</v>
      </c>
      <c r="P137" s="26">
        <f t="shared" si="37"/>
        <v>6.6289500442722415</v>
      </c>
      <c r="Q137" s="26">
        <f t="shared" si="37"/>
        <v>-10.55540221901814</v>
      </c>
      <c r="R137" s="26">
        <f t="shared" si="37"/>
        <v>10.435322339018649</v>
      </c>
      <c r="S137" s="26">
        <f t="shared" si="37"/>
        <v>11.408927272275227</v>
      </c>
      <c r="T137" s="26">
        <f t="shared" si="37"/>
        <v>9.261221091436678</v>
      </c>
      <c r="U137" s="26">
        <f t="shared" si="37"/>
        <v>6.211195724176255</v>
      </c>
      <c r="V137" s="26">
        <f t="shared" si="37"/>
        <v>12.575086957725624</v>
      </c>
      <c r="W137" s="26">
        <f t="shared" si="37"/>
        <v>6.150455147504985</v>
      </c>
      <c r="X137" s="26">
        <f t="shared" si="37"/>
        <v>0.828467583800574</v>
      </c>
      <c r="Y137" s="26">
        <f t="shared" si="37"/>
        <v>4.566452807374888</v>
      </c>
      <c r="Z137" s="26">
        <f t="shared" si="37"/>
        <v>-6.407657423521663</v>
      </c>
      <c r="AA137" s="26">
        <f t="shared" si="37"/>
        <v>4.839764949785197</v>
      </c>
      <c r="AB137" s="26">
        <f>((AB95/AA95)-1)*100</f>
        <v>7.94389121344965</v>
      </c>
      <c r="AC137" s="26">
        <f>((AC95/AB95)-1)*100</f>
        <v>-0.11014922331937793</v>
      </c>
    </row>
    <row r="138" spans="1:29" ht="15" customHeight="1">
      <c r="A138" s="16" t="s">
        <v>9</v>
      </c>
      <c r="B138" s="36"/>
      <c r="C138" s="26"/>
      <c r="D138" s="26">
        <f>((D96/C96)-1)*100</f>
        <v>-100</v>
      </c>
      <c r="E138" s="26"/>
      <c r="F138" s="26"/>
      <c r="G138" s="26"/>
      <c r="H138" s="26"/>
      <c r="I138" s="26"/>
      <c r="J138" s="26">
        <f>((J96/I96)-1)*100</f>
        <v>-100</v>
      </c>
      <c r="K138" s="26"/>
      <c r="L138" s="26">
        <f>((L96/K96)-1)*100</f>
        <v>-62.660646309457405</v>
      </c>
      <c r="M138" s="26">
        <f>((M96/L96)-1)*100</f>
        <v>-100</v>
      </c>
      <c r="N138" s="26"/>
      <c r="O138" s="26">
        <f>((O96/N96)-1)*100</f>
        <v>-97.64123588895612</v>
      </c>
      <c r="P138" s="26">
        <f>((P96/O96)-1)*100</f>
        <v>30.289963128392582</v>
      </c>
      <c r="Q138" s="26">
        <f>((Q96/P96)-1)*100</f>
        <v>387.2064902506665</v>
      </c>
      <c r="R138" s="26">
        <f>((R96/Q96)-1)*100</f>
        <v>3.83564858662937</v>
      </c>
      <c r="S138" s="26">
        <f t="shared" si="37"/>
        <v>-95.7884804626918</v>
      </c>
      <c r="T138" s="40" t="s">
        <v>45</v>
      </c>
      <c r="U138" s="26">
        <f t="shared" si="37"/>
        <v>37.26992221736507</v>
      </c>
      <c r="V138" s="40" t="s">
        <v>45</v>
      </c>
      <c r="W138" s="26">
        <f t="shared" si="37"/>
        <v>-82.59626142046898</v>
      </c>
      <c r="X138" s="26">
        <f t="shared" si="37"/>
        <v>98.69313750718824</v>
      </c>
      <c r="Y138" s="26">
        <f t="shared" si="37"/>
        <v>198.37151532687162</v>
      </c>
      <c r="Z138" s="26">
        <f t="shared" si="37"/>
        <v>36.875943190126925</v>
      </c>
      <c r="AA138" s="26">
        <f t="shared" si="37"/>
        <v>-4.777220354775091</v>
      </c>
      <c r="AB138" s="26">
        <f>((AB96/AA96)-1)*100</f>
        <v>-13.87137107551385</v>
      </c>
      <c r="AC138" s="26">
        <f>((AC96/AB96)-1)*100</f>
        <v>-19.047533208429577</v>
      </c>
    </row>
    <row r="139" spans="1:29" ht="15" customHeight="1">
      <c r="A139" s="16" t="s">
        <v>10</v>
      </c>
      <c r="B139" s="36"/>
      <c r="C139" s="26">
        <f>((C97/B97)-1)*100</f>
        <v>115.62370202192812</v>
      </c>
      <c r="D139" s="26">
        <f>((D97/C97)-1)*100</f>
        <v>-97.00414328580365</v>
      </c>
      <c r="E139" s="26">
        <f>((E97/D97)-1)*100</f>
        <v>-100</v>
      </c>
      <c r="F139" s="26"/>
      <c r="G139" s="26">
        <f>((G97/F97)-1)*100</f>
        <v>-100</v>
      </c>
      <c r="H139" s="26"/>
      <c r="I139" s="26">
        <f>((I97/H97)-1)*100</f>
        <v>113.2710801665917</v>
      </c>
      <c r="J139" s="26">
        <f>((J97/I97)-1)*100</f>
        <v>-92.47298960965094</v>
      </c>
      <c r="K139" s="26">
        <f>((K97/J97)-1)*100</f>
        <v>-20.635402374001522</v>
      </c>
      <c r="L139" s="26">
        <f>((L97/K97)-1)*100</f>
        <v>8.774114306861458</v>
      </c>
      <c r="M139" s="26">
        <f>((M97/L97)-1)*100</f>
        <v>-1.7929559404223694</v>
      </c>
      <c r="N139" s="26">
        <f>((N97/M97)-1)*100</f>
        <v>-13.863476217879821</v>
      </c>
      <c r="O139" s="26">
        <f>((O97/N97)-1)*100</f>
        <v>-5.6192489069974645</v>
      </c>
      <c r="P139" s="26">
        <f>((P97/O97)-1)*100</f>
        <v>55.04016301376113</v>
      </c>
      <c r="Q139" s="26">
        <f>((Q97/P97)-1)*100</f>
        <v>-100</v>
      </c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</row>
    <row r="140" spans="1:29" ht="15" customHeight="1">
      <c r="A140" s="16" t="s">
        <v>11</v>
      </c>
      <c r="B140" s="3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>
        <f>((R98/Q98)-1)*100</f>
        <v>-4.996194195939019</v>
      </c>
      <c r="S140" s="26">
        <f aca="true" t="shared" si="38" ref="S140:AA140">((S98/R98)-1)*100</f>
        <v>23.879999394845107</v>
      </c>
      <c r="T140" s="26">
        <f t="shared" si="38"/>
        <v>27.149978255991194</v>
      </c>
      <c r="U140" s="26">
        <f t="shared" si="38"/>
        <v>18.510152105145462</v>
      </c>
      <c r="V140" s="26">
        <f t="shared" si="38"/>
        <v>8.220212162264652</v>
      </c>
      <c r="W140" s="26">
        <f t="shared" si="38"/>
        <v>9.308479784705659</v>
      </c>
      <c r="X140" s="26">
        <f t="shared" si="38"/>
        <v>0.9922401972362049</v>
      </c>
      <c r="Y140" s="26">
        <f t="shared" si="38"/>
        <v>11.82102676967325</v>
      </c>
      <c r="Z140" s="26">
        <f t="shared" si="38"/>
        <v>8.547125713403236</v>
      </c>
      <c r="AA140" s="26">
        <f t="shared" si="38"/>
        <v>1.6229584494378058</v>
      </c>
      <c r="AB140" s="26">
        <f>((AB98/AA98)-1)*100</f>
        <v>12.689350572102098</v>
      </c>
      <c r="AC140" s="26">
        <f>((AC98/AB98)-1)*100</f>
        <v>0.3191691136347652</v>
      </c>
    </row>
    <row r="141" spans="1:29" ht="15" customHeight="1">
      <c r="A141" s="16" t="s">
        <v>12</v>
      </c>
      <c r="B141" s="36"/>
      <c r="C141" s="26">
        <f aca="true" t="shared" si="39" ref="C141:K141">((C99/B99)-1)*100</f>
        <v>40.84397515454749</v>
      </c>
      <c r="D141" s="26">
        <f t="shared" si="39"/>
        <v>-92.58042682790273</v>
      </c>
      <c r="E141" s="26">
        <f t="shared" si="39"/>
        <v>20.368117827960262</v>
      </c>
      <c r="F141" s="26">
        <f t="shared" si="39"/>
        <v>101.7736885743206</v>
      </c>
      <c r="G141" s="40" t="s">
        <v>45</v>
      </c>
      <c r="H141" s="26">
        <f t="shared" si="39"/>
        <v>-21.5268131927669</v>
      </c>
      <c r="I141" s="26">
        <f t="shared" si="39"/>
        <v>-6.940527807280638</v>
      </c>
      <c r="J141" s="26">
        <f t="shared" si="39"/>
        <v>-81.5420686226097</v>
      </c>
      <c r="K141" s="26">
        <f t="shared" si="39"/>
        <v>-100</v>
      </c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29" ht="15" customHeight="1">
      <c r="A142" s="16" t="s">
        <v>13</v>
      </c>
      <c r="B142" s="36"/>
      <c r="C142" s="26"/>
      <c r="D142" s="26"/>
      <c r="E142" s="26"/>
      <c r="F142" s="26"/>
      <c r="G142" s="26"/>
      <c r="H142" s="26"/>
      <c r="I142" s="26"/>
      <c r="J142" s="26"/>
      <c r="K142" s="26"/>
      <c r="L142" s="26">
        <f>((L100/K100)-1)*100</f>
        <v>-36.90463895755139</v>
      </c>
      <c r="M142" s="26">
        <f>((M100/L100)-1)*100</f>
        <v>481.7931932297368</v>
      </c>
      <c r="N142" s="26">
        <f>((N100/M100)-1)*100</f>
        <v>-100</v>
      </c>
      <c r="O142" s="26"/>
      <c r="P142" s="26">
        <f>((P100/O100)-1)*100</f>
        <v>164.16840167141396</v>
      </c>
      <c r="Q142" s="26">
        <f>((Q100/P100)-1)*100</f>
        <v>-100</v>
      </c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1:29" ht="15" customHeight="1">
      <c r="A143" s="2"/>
      <c r="B143" s="3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8"/>
      <c r="AC143" s="28"/>
    </row>
    <row r="144" spans="1:29" s="11" customFormat="1" ht="15" customHeight="1">
      <c r="A144" s="8" t="s">
        <v>19</v>
      </c>
      <c r="B144" s="39"/>
      <c r="C144" s="29">
        <f aca="true" t="shared" si="40" ref="C144:AC144">((C102/B102)-1)*100</f>
        <v>65.3564929232681</v>
      </c>
      <c r="D144" s="29">
        <f t="shared" si="40"/>
        <v>-51.500782640417995</v>
      </c>
      <c r="E144" s="29">
        <f t="shared" si="40"/>
        <v>7.622312892892369</v>
      </c>
      <c r="F144" s="29">
        <f t="shared" si="40"/>
        <v>81.20608740169249</v>
      </c>
      <c r="G144" s="29">
        <f t="shared" si="40"/>
        <v>4.063943833660466</v>
      </c>
      <c r="H144" s="29">
        <f t="shared" si="40"/>
        <v>27.04079049522825</v>
      </c>
      <c r="I144" s="29">
        <f t="shared" si="40"/>
        <v>48.00855160820841</v>
      </c>
      <c r="J144" s="29">
        <f t="shared" si="40"/>
        <v>-53.75332680367622</v>
      </c>
      <c r="K144" s="29">
        <f t="shared" si="40"/>
        <v>-1.8172577251260313</v>
      </c>
      <c r="L144" s="29">
        <f t="shared" si="40"/>
        <v>11.43344261863255</v>
      </c>
      <c r="M144" s="29">
        <f t="shared" si="40"/>
        <v>14.617088645788368</v>
      </c>
      <c r="N144" s="29">
        <f t="shared" si="40"/>
        <v>52.5112329347226</v>
      </c>
      <c r="O144" s="29">
        <f t="shared" si="40"/>
        <v>75.63138873360276</v>
      </c>
      <c r="P144" s="29">
        <f t="shared" si="40"/>
        <v>6.806077446698033</v>
      </c>
      <c r="Q144" s="29">
        <f t="shared" si="40"/>
        <v>-15.964823203827905</v>
      </c>
      <c r="R144" s="29">
        <f t="shared" si="40"/>
        <v>0.12324956382203656</v>
      </c>
      <c r="S144" s="29">
        <f t="shared" si="40"/>
        <v>14.573709009703318</v>
      </c>
      <c r="T144" s="29">
        <f t="shared" si="40"/>
        <v>21.016148279273516</v>
      </c>
      <c r="U144" s="29">
        <f t="shared" si="40"/>
        <v>13.741657816171449</v>
      </c>
      <c r="V144" s="29">
        <f t="shared" si="40"/>
        <v>14.616737037481942</v>
      </c>
      <c r="W144" s="29">
        <f t="shared" si="40"/>
        <v>3.2004418779710164</v>
      </c>
      <c r="X144" s="29">
        <f t="shared" si="40"/>
        <v>1.081306674070781</v>
      </c>
      <c r="Y144" s="29">
        <f t="shared" si="40"/>
        <v>14.317196188737036</v>
      </c>
      <c r="Z144" s="29">
        <f t="shared" si="40"/>
        <v>7.346928825114873</v>
      </c>
      <c r="AA144" s="29">
        <f t="shared" si="40"/>
        <v>4.533107427727079</v>
      </c>
      <c r="AB144" s="29">
        <f t="shared" si="40"/>
        <v>7.693155849121824</v>
      </c>
      <c r="AC144" s="29">
        <f t="shared" si="40"/>
        <v>-0.10999692541333594</v>
      </c>
    </row>
    <row r="145" spans="1:29" ht="15" customHeight="1">
      <c r="A145" s="16" t="s">
        <v>32</v>
      </c>
      <c r="B145" s="36"/>
      <c r="C145" s="26">
        <f aca="true" t="shared" si="41" ref="C145:AC145">((C103/B103)-1)*100</f>
        <v>50.775981294836825</v>
      </c>
      <c r="D145" s="26">
        <f t="shared" si="41"/>
        <v>-51.38313935200793</v>
      </c>
      <c r="E145" s="26">
        <f t="shared" si="41"/>
        <v>34.752165397248014</v>
      </c>
      <c r="F145" s="26">
        <f t="shared" si="41"/>
        <v>10.795263933297349</v>
      </c>
      <c r="G145" s="26">
        <f t="shared" si="41"/>
        <v>27.008174629671224</v>
      </c>
      <c r="H145" s="26">
        <f t="shared" si="41"/>
        <v>-3.5525787024511035</v>
      </c>
      <c r="I145" s="26">
        <f t="shared" si="41"/>
        <v>-56.98804052372892</v>
      </c>
      <c r="J145" s="26">
        <f t="shared" si="41"/>
        <v>79.00655728961756</v>
      </c>
      <c r="K145" s="26">
        <f t="shared" si="41"/>
        <v>21.775369217820483</v>
      </c>
      <c r="L145" s="26">
        <f t="shared" si="41"/>
        <v>4.224528801479321</v>
      </c>
      <c r="M145" s="26">
        <f t="shared" si="41"/>
        <v>16.586140469098055</v>
      </c>
      <c r="N145" s="26">
        <f t="shared" si="41"/>
        <v>79.66246371519495</v>
      </c>
      <c r="O145" s="26">
        <f t="shared" si="41"/>
        <v>-19.317402822808926</v>
      </c>
      <c r="P145" s="26">
        <f t="shared" si="41"/>
        <v>-27.886130644004336</v>
      </c>
      <c r="Q145" s="26">
        <f t="shared" si="41"/>
        <v>-16.273090105070644</v>
      </c>
      <c r="R145" s="26">
        <f t="shared" si="41"/>
        <v>95.43300116295772</v>
      </c>
      <c r="S145" s="26">
        <f t="shared" si="41"/>
        <v>9.25684086590104</v>
      </c>
      <c r="T145" s="26">
        <f t="shared" si="41"/>
        <v>3.5387271149730726</v>
      </c>
      <c r="U145" s="26">
        <f t="shared" si="41"/>
        <v>7.611499834019675</v>
      </c>
      <c r="V145" s="26">
        <f t="shared" si="41"/>
        <v>13.007925978927792</v>
      </c>
      <c r="W145" s="26">
        <f t="shared" si="41"/>
        <v>1.1906405240465157</v>
      </c>
      <c r="X145" s="26">
        <f t="shared" si="41"/>
        <v>3.4789468866828654</v>
      </c>
      <c r="Y145" s="26">
        <f t="shared" si="41"/>
        <v>7.140284506159467</v>
      </c>
      <c r="Z145" s="26">
        <f t="shared" si="41"/>
        <v>12.212753966250943</v>
      </c>
      <c r="AA145" s="26">
        <f t="shared" si="41"/>
        <v>5.844920202342485</v>
      </c>
      <c r="AB145" s="26">
        <f t="shared" si="41"/>
        <v>0.3857545463117784</v>
      </c>
      <c r="AC145" s="26">
        <f t="shared" si="41"/>
        <v>4.331537987546086</v>
      </c>
    </row>
    <row r="146" spans="1:29" ht="15" customHeight="1">
      <c r="A146" s="17" t="s">
        <v>24</v>
      </c>
      <c r="B146" s="3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>
        <f aca="true" t="shared" si="42" ref="Y146:AC149">((Y104/X104)-1)*100</f>
        <v>9.313770548590972</v>
      </c>
      <c r="Z146" s="26">
        <f t="shared" si="42"/>
        <v>10.19163858665706</v>
      </c>
      <c r="AA146" s="26">
        <f t="shared" si="42"/>
        <v>6.060771099435036</v>
      </c>
      <c r="AB146" s="26">
        <f t="shared" si="42"/>
        <v>-0.04981965674575317</v>
      </c>
      <c r="AC146" s="26">
        <f t="shared" si="42"/>
        <v>5.5433967921243665</v>
      </c>
    </row>
    <row r="147" spans="1:29" ht="15" customHeight="1">
      <c r="A147" s="17" t="s">
        <v>25</v>
      </c>
      <c r="B147" s="3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>
        <f t="shared" si="42"/>
        <v>-13.137210056767978</v>
      </c>
      <c r="Z147" s="26">
        <f t="shared" si="42"/>
        <v>0.9193744903095435</v>
      </c>
      <c r="AA147" s="26">
        <f t="shared" si="42"/>
        <v>-0.5539985335631492</v>
      </c>
      <c r="AB147" s="26">
        <f t="shared" si="42"/>
        <v>-4.481324454761815</v>
      </c>
      <c r="AC147" s="26">
        <f t="shared" si="42"/>
        <v>-2.175721297452282</v>
      </c>
    </row>
    <row r="148" spans="1:29" ht="15" customHeight="1">
      <c r="A148" s="17" t="s">
        <v>26</v>
      </c>
      <c r="B148" s="3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>
        <f t="shared" si="42"/>
        <v>-6.125271611656524</v>
      </c>
      <c r="Z148" s="26">
        <f t="shared" si="42"/>
        <v>47.803866414757245</v>
      </c>
      <c r="AA148" s="26">
        <f t="shared" si="42"/>
        <v>6.204166303067438</v>
      </c>
      <c r="AB148" s="26">
        <f t="shared" si="42"/>
        <v>6.884160417097296</v>
      </c>
      <c r="AC148" s="26">
        <f t="shared" si="42"/>
        <v>-5.41532023249588</v>
      </c>
    </row>
    <row r="149" spans="1:29" ht="15" customHeight="1">
      <c r="A149" s="16" t="s">
        <v>15</v>
      </c>
      <c r="B149" s="36"/>
      <c r="C149" s="26">
        <f aca="true" t="shared" si="43" ref="C149:X149">((C107/B107)-1)*100</f>
        <v>431.7960611581212</v>
      </c>
      <c r="D149" s="26">
        <f t="shared" si="43"/>
        <v>64.59335350546583</v>
      </c>
      <c r="E149" s="26">
        <f t="shared" si="43"/>
        <v>-5.182222704420781</v>
      </c>
      <c r="F149" s="26">
        <f t="shared" si="43"/>
        <v>92.29340303021867</v>
      </c>
      <c r="G149" s="26">
        <f t="shared" si="43"/>
        <v>12.168471837792794</v>
      </c>
      <c r="H149" s="26">
        <f t="shared" si="43"/>
        <v>-47.39594570877743</v>
      </c>
      <c r="I149" s="26">
        <f t="shared" si="43"/>
        <v>33.72353683427309</v>
      </c>
      <c r="J149" s="26">
        <f t="shared" si="43"/>
        <v>-14.169939904714102</v>
      </c>
      <c r="K149" s="26">
        <f t="shared" si="43"/>
        <v>-12.222146574226711</v>
      </c>
      <c r="L149" s="26">
        <f t="shared" si="43"/>
        <v>-12.220336248337771</v>
      </c>
      <c r="M149" s="26">
        <f t="shared" si="43"/>
        <v>40.770452654565226</v>
      </c>
      <c r="N149" s="26">
        <f t="shared" si="43"/>
        <v>65.0404278894023</v>
      </c>
      <c r="O149" s="26">
        <f t="shared" si="43"/>
        <v>-37.81873660104695</v>
      </c>
      <c r="P149" s="26">
        <f t="shared" si="43"/>
        <v>82.11145184028467</v>
      </c>
      <c r="Q149" s="26">
        <f t="shared" si="43"/>
        <v>-23.32179812300015</v>
      </c>
      <c r="R149" s="26">
        <f t="shared" si="43"/>
        <v>-18.54261616811733</v>
      </c>
      <c r="S149" s="26">
        <f t="shared" si="43"/>
        <v>49.385473034715986</v>
      </c>
      <c r="T149" s="26">
        <f t="shared" si="43"/>
        <v>-82.86575721480935</v>
      </c>
      <c r="U149" s="26">
        <f t="shared" si="43"/>
        <v>101.34430428565828</v>
      </c>
      <c r="V149" s="26">
        <f t="shared" si="43"/>
        <v>81.03886299267037</v>
      </c>
      <c r="W149" s="26">
        <f t="shared" si="43"/>
        <v>-33.44550440143723</v>
      </c>
      <c r="X149" s="26">
        <f t="shared" si="43"/>
        <v>-13.955055908321267</v>
      </c>
      <c r="Y149" s="26">
        <f t="shared" si="42"/>
        <v>-53.10351415986317</v>
      </c>
      <c r="Z149" s="26">
        <f t="shared" si="42"/>
        <v>224.6902761805338</v>
      </c>
      <c r="AA149" s="26">
        <f t="shared" si="42"/>
        <v>98.06854078537373</v>
      </c>
      <c r="AB149" s="26">
        <f t="shared" si="42"/>
        <v>-19.638182623569666</v>
      </c>
      <c r="AC149" s="26">
        <f t="shared" si="42"/>
        <v>28.455354824846157</v>
      </c>
    </row>
    <row r="150" spans="1:29" ht="15" customHeight="1">
      <c r="A150" s="18" t="s">
        <v>27</v>
      </c>
      <c r="B150" s="3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>
        <f>((Y108/X108)-1)*100</f>
        <v>-9.641961072563232</v>
      </c>
      <c r="Z150" s="40" t="s">
        <v>45</v>
      </c>
      <c r="AA150" s="26">
        <f aca="true" t="shared" si="44" ref="AA150:AC154">((AA108/Z108)-1)*100</f>
        <v>-34.63606434139114</v>
      </c>
      <c r="AB150" s="26">
        <f t="shared" si="44"/>
        <v>194.29777176192604</v>
      </c>
      <c r="AC150" s="26">
        <f t="shared" si="44"/>
        <v>-90.99186003730638</v>
      </c>
    </row>
    <row r="151" spans="1:29" ht="15" customHeight="1">
      <c r="A151" s="18" t="s">
        <v>28</v>
      </c>
      <c r="B151" s="3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>
        <f>((Y109/X109)-1)*100</f>
        <v>-53.651315819550994</v>
      </c>
      <c r="Z151" s="26">
        <f>((Z109/Y109)-1)*100</f>
        <v>217.02738437367833</v>
      </c>
      <c r="AA151" s="26">
        <f t="shared" si="44"/>
        <v>104.6158420925361</v>
      </c>
      <c r="AB151" s="26">
        <f t="shared" si="44"/>
        <v>-23.00996123136565</v>
      </c>
      <c r="AC151" s="26">
        <f t="shared" si="44"/>
        <v>35.65156328440784</v>
      </c>
    </row>
    <row r="152" spans="1:29" ht="15" customHeight="1">
      <c r="A152" s="16" t="s">
        <v>16</v>
      </c>
      <c r="B152" s="36"/>
      <c r="C152" s="26">
        <f aca="true" t="shared" si="45" ref="C152:X152">((C110/B110)-1)*100</f>
        <v>113.33465253126076</v>
      </c>
      <c r="D152" s="26">
        <f t="shared" si="45"/>
        <v>-82.89665282466275</v>
      </c>
      <c r="E152" s="26">
        <f t="shared" si="45"/>
        <v>-28.46417654346094</v>
      </c>
      <c r="F152" s="26">
        <f t="shared" si="45"/>
        <v>130.93859535892412</v>
      </c>
      <c r="G152" s="26">
        <f t="shared" si="45"/>
        <v>-5.471181139440528</v>
      </c>
      <c r="H152" s="26">
        <f t="shared" si="45"/>
        <v>138.47179309825557</v>
      </c>
      <c r="I152" s="26">
        <f t="shared" si="45"/>
        <v>106.08690452701501</v>
      </c>
      <c r="J152" s="26">
        <f t="shared" si="45"/>
        <v>-51.155442220473724</v>
      </c>
      <c r="K152" s="26">
        <f t="shared" si="45"/>
        <v>-3.1412035031958996</v>
      </c>
      <c r="L152" s="26">
        <f t="shared" si="45"/>
        <v>13.309422888730138</v>
      </c>
      <c r="M152" s="26">
        <f t="shared" si="45"/>
        <v>13.190415614540596</v>
      </c>
      <c r="N152" s="26">
        <f t="shared" si="45"/>
        <v>31.97400976773728</v>
      </c>
      <c r="O152" s="26">
        <f t="shared" si="45"/>
        <v>242.94945702199766</v>
      </c>
      <c r="P152" s="26">
        <f t="shared" si="45"/>
        <v>17.434380613446663</v>
      </c>
      <c r="Q152" s="26">
        <f t="shared" si="45"/>
        <v>-17.055489818919867</v>
      </c>
      <c r="R152" s="26">
        <f t="shared" si="45"/>
        <v>-9.993435862379329</v>
      </c>
      <c r="S152" s="26">
        <f t="shared" si="45"/>
        <v>13.044007192093732</v>
      </c>
      <c r="T152" s="26">
        <f t="shared" si="45"/>
        <v>60.462983498759556</v>
      </c>
      <c r="U152" s="26">
        <f t="shared" si="45"/>
        <v>11.800971170726582</v>
      </c>
      <c r="V152" s="26">
        <f t="shared" si="45"/>
        <v>11.21225294423005</v>
      </c>
      <c r="W152" s="26">
        <f t="shared" si="45"/>
        <v>4.644861519204113</v>
      </c>
      <c r="X152" s="26">
        <f t="shared" si="45"/>
        <v>3.7109115862152597</v>
      </c>
      <c r="Y152" s="26">
        <f>((Y110/X110)-1)*100</f>
        <v>12.25725141373102</v>
      </c>
      <c r="Z152" s="26">
        <f>((Z110/Y110)-1)*100</f>
        <v>2.8040961635533046</v>
      </c>
      <c r="AA152" s="26">
        <f t="shared" si="44"/>
        <v>2.6322186538729975</v>
      </c>
      <c r="AB152" s="26">
        <f t="shared" si="44"/>
        <v>13.819788995366666</v>
      </c>
      <c r="AC152" s="26">
        <f t="shared" si="44"/>
        <v>-4.6204715094655295</v>
      </c>
    </row>
    <row r="153" spans="1:29" ht="15" customHeight="1">
      <c r="A153" s="17" t="s">
        <v>29</v>
      </c>
      <c r="B153" s="3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>
        <f>((Y111/X111)-1)*100</f>
        <v>11.611126120901915</v>
      </c>
      <c r="Z153" s="26">
        <f>((Z111/Y111)-1)*100</f>
        <v>9.213453074978183</v>
      </c>
      <c r="AA153" s="26">
        <f t="shared" si="44"/>
        <v>1.618979340555815</v>
      </c>
      <c r="AB153" s="26">
        <f t="shared" si="44"/>
        <v>16.357498543936487</v>
      </c>
      <c r="AC153" s="26">
        <f t="shared" si="44"/>
        <v>-6.512353789302683</v>
      </c>
    </row>
    <row r="154" spans="1:29" ht="15" customHeight="1">
      <c r="A154" s="17" t="s">
        <v>30</v>
      </c>
      <c r="B154" s="3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>
        <f>((Y112/X112)-1)*100</f>
        <v>14.194781273332069</v>
      </c>
      <c r="Z154" s="26">
        <f>((Z112/Y112)-1)*100</f>
        <v>-15.980737405659863</v>
      </c>
      <c r="AA154" s="26">
        <f t="shared" si="44"/>
        <v>6.4923510480906055</v>
      </c>
      <c r="AB154" s="26">
        <f t="shared" si="44"/>
        <v>4.594319108681222</v>
      </c>
      <c r="AC154" s="26">
        <f t="shared" si="44"/>
        <v>3.030682965551179</v>
      </c>
    </row>
    <row r="155" spans="1:29" ht="15" customHeight="1">
      <c r="A155" s="16" t="s">
        <v>17</v>
      </c>
      <c r="B155" s="36"/>
      <c r="C155" s="26">
        <f aca="true" t="shared" si="46" ref="C155:D157">((C113/B113)-1)*100</f>
        <v>-98.27911994812756</v>
      </c>
      <c r="D155" s="26">
        <f t="shared" si="46"/>
        <v>-100</v>
      </c>
      <c r="E155" s="26"/>
      <c r="F155" s="26">
        <f aca="true" t="shared" si="47" ref="F155:AA155">((F113/E113)-1)*100</f>
        <v>-60.92735663535749</v>
      </c>
      <c r="G155" s="26">
        <f t="shared" si="47"/>
        <v>-77.81883150531966</v>
      </c>
      <c r="H155" s="40" t="s">
        <v>45</v>
      </c>
      <c r="I155" s="26">
        <f t="shared" si="47"/>
        <v>406.81671287943885</v>
      </c>
      <c r="J155" s="26">
        <f t="shared" si="47"/>
        <v>-98.65828458075416</v>
      </c>
      <c r="K155" s="26">
        <f t="shared" si="47"/>
        <v>-18.0578176516076</v>
      </c>
      <c r="L155" s="26">
        <f t="shared" si="47"/>
        <v>-66.9288813045994</v>
      </c>
      <c r="M155" s="26">
        <f t="shared" si="47"/>
        <v>463.9074690065099</v>
      </c>
      <c r="N155" s="26">
        <f t="shared" si="47"/>
        <v>81.70140211924364</v>
      </c>
      <c r="O155" s="40" t="s">
        <v>45</v>
      </c>
      <c r="P155" s="26">
        <f t="shared" si="47"/>
        <v>-67.51728973142829</v>
      </c>
      <c r="Q155" s="26">
        <f t="shared" si="47"/>
        <v>62.43301752143944</v>
      </c>
      <c r="R155" s="26">
        <f t="shared" si="47"/>
        <v>-9.610058825613532</v>
      </c>
      <c r="S155" s="26">
        <f t="shared" si="47"/>
        <v>-36.944584524467025</v>
      </c>
      <c r="T155" s="26">
        <f t="shared" si="47"/>
        <v>-32.59748453920278</v>
      </c>
      <c r="U155" s="26">
        <f t="shared" si="47"/>
        <v>53.658129767951564</v>
      </c>
      <c r="V155" s="26">
        <f t="shared" si="47"/>
        <v>11.214270302296248</v>
      </c>
      <c r="W155" s="26">
        <f t="shared" si="47"/>
        <v>31.397376456127656</v>
      </c>
      <c r="X155" s="26">
        <f t="shared" si="47"/>
        <v>-44.36326266468178</v>
      </c>
      <c r="Y155" s="26">
        <f t="shared" si="47"/>
        <v>407.4572527276942</v>
      </c>
      <c r="Z155" s="26">
        <f t="shared" si="47"/>
        <v>-15.29775975828407</v>
      </c>
      <c r="AA155" s="26">
        <f t="shared" si="47"/>
        <v>-39.26332752694689</v>
      </c>
      <c r="AB155" s="26">
        <f>((AB113/AA113)-1)*100</f>
        <v>-21.667197700414665</v>
      </c>
      <c r="AC155" s="26">
        <f>((AC113/AB113)-1)*100</f>
        <v>19.778459030746465</v>
      </c>
    </row>
    <row r="156" spans="1:30" ht="15" customHeight="1">
      <c r="A156" s="16" t="s">
        <v>13</v>
      </c>
      <c r="B156" s="36"/>
      <c r="C156" s="26">
        <f t="shared" si="46"/>
        <v>-77.80001231975618</v>
      </c>
      <c r="D156" s="26">
        <f t="shared" si="46"/>
        <v>8.619237873494257</v>
      </c>
      <c r="E156" s="26">
        <f>((E114/D114)-1)*100</f>
        <v>-4.662041405728134</v>
      </c>
      <c r="F156" s="40" t="s">
        <v>45</v>
      </c>
      <c r="G156" s="26">
        <f aca="true" t="shared" si="48" ref="G156:Q156">((G114/F114)-1)*100</f>
        <v>-38.05969302146022</v>
      </c>
      <c r="H156" s="26">
        <f t="shared" si="48"/>
        <v>79.44190117508481</v>
      </c>
      <c r="I156" s="26">
        <f t="shared" si="48"/>
        <v>-76.43734245489937</v>
      </c>
      <c r="J156" s="26">
        <f t="shared" si="48"/>
        <v>-2.3869445468856054</v>
      </c>
      <c r="K156" s="26">
        <f t="shared" si="48"/>
        <v>-44.57252103590701</v>
      </c>
      <c r="L156" s="26">
        <f t="shared" si="48"/>
        <v>345.4663273552015</v>
      </c>
      <c r="M156" s="26">
        <f t="shared" si="48"/>
        <v>-49.28363360315227</v>
      </c>
      <c r="N156" s="26">
        <f t="shared" si="48"/>
        <v>-42.1123966269639</v>
      </c>
      <c r="O156" s="26">
        <f t="shared" si="48"/>
        <v>78.97244524029274</v>
      </c>
      <c r="P156" s="26">
        <f t="shared" si="48"/>
        <v>-84.06579114388528</v>
      </c>
      <c r="Q156" s="26">
        <f t="shared" si="48"/>
        <v>-100</v>
      </c>
      <c r="R156" s="26"/>
      <c r="S156" s="26"/>
      <c r="T156" s="26"/>
      <c r="U156" s="26">
        <f>((U114/T114)-1)*100</f>
        <v>-100</v>
      </c>
      <c r="V156" s="26"/>
      <c r="W156" s="26"/>
      <c r="X156" s="26"/>
      <c r="Y156" s="26"/>
      <c r="Z156" s="26"/>
      <c r="AA156" s="26"/>
      <c r="AB156" s="26"/>
      <c r="AC156" s="26"/>
      <c r="AD156" s="28"/>
    </row>
    <row r="157" spans="1:29" ht="15" customHeight="1">
      <c r="A157" s="16" t="s">
        <v>10</v>
      </c>
      <c r="B157" s="36"/>
      <c r="C157" s="26">
        <f t="shared" si="46"/>
        <v>5.039870858522022</v>
      </c>
      <c r="D157" s="26">
        <f t="shared" si="46"/>
        <v>-100</v>
      </c>
      <c r="E157" s="26"/>
      <c r="F157" s="26"/>
      <c r="G157" s="26"/>
      <c r="H157" s="26"/>
      <c r="I157" s="26">
        <f>((I115/H115)-1)*100</f>
        <v>81.34181133178235</v>
      </c>
      <c r="J157" s="26">
        <f>((J115/I115)-1)*100</f>
        <v>-100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>
        <f aca="true" t="shared" si="49" ref="Y157:AA158">((Y115/X115)-1)*100</f>
        <v>95.77204623540703</v>
      </c>
      <c r="Z157" s="26">
        <f t="shared" si="49"/>
        <v>-45.41276271345838</v>
      </c>
      <c r="AA157" s="26">
        <f t="shared" si="49"/>
        <v>45.232638352349454</v>
      </c>
      <c r="AB157" s="26">
        <f>((AB115/AA115)-1)*100</f>
        <v>-83.44850404146096</v>
      </c>
      <c r="AC157" s="26"/>
    </row>
    <row r="158" spans="1:29" ht="15" customHeight="1">
      <c r="A158" s="16" t="s">
        <v>22</v>
      </c>
      <c r="B158" s="3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>
        <f>((X116/W116)-1)*100</f>
        <v>-92.87462890548017</v>
      </c>
      <c r="Y158" s="26">
        <f t="shared" si="49"/>
        <v>81.595281915973</v>
      </c>
      <c r="Z158" s="40" t="s">
        <v>45</v>
      </c>
      <c r="AA158" s="26">
        <f t="shared" si="49"/>
        <v>-93.73348444956827</v>
      </c>
      <c r="AB158" s="26">
        <f>((AB116/AA116)-1)*100</f>
        <v>244.52453292616013</v>
      </c>
      <c r="AC158" s="26">
        <f>((AC116/AB116)-1)*100</f>
        <v>188.2816543211442</v>
      </c>
    </row>
    <row r="159" spans="1:30" ht="15" customHeight="1">
      <c r="A159" s="16" t="s">
        <v>23</v>
      </c>
      <c r="B159" s="3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>
        <f>((X117/W117)-1)*100</f>
        <v>42.058816860158935</v>
      </c>
      <c r="Y159" s="26">
        <f>((Y117/X117)-1)*100</f>
        <v>-53.140694986740925</v>
      </c>
      <c r="Z159" s="26">
        <f>((Z117/Y117)-1)*100</f>
        <v>-100</v>
      </c>
      <c r="AA159" s="26"/>
      <c r="AB159" s="26">
        <f>((AB117/AA117)-1)*100</f>
        <v>437.0288001741316</v>
      </c>
      <c r="AC159" s="26"/>
      <c r="AD159" s="1" t="s">
        <v>35</v>
      </c>
    </row>
    <row r="160" spans="1:29" ht="15" customHeight="1">
      <c r="A160" s="3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30"/>
      <c r="Y160" s="30"/>
      <c r="Z160" s="30"/>
      <c r="AA160" s="30"/>
      <c r="AB160" s="30"/>
      <c r="AC160" s="30"/>
    </row>
    <row r="161" s="23" customFormat="1" ht="15" customHeight="1">
      <c r="A161" s="24" t="s">
        <v>31</v>
      </c>
    </row>
    <row r="162" ht="15" customHeight="1">
      <c r="A162" s="24" t="s">
        <v>43</v>
      </c>
    </row>
    <row r="163" spans="1:29" ht="15" customHeight="1">
      <c r="A163" s="24" t="s">
        <v>40</v>
      </c>
      <c r="AC163" s="1" t="s">
        <v>35</v>
      </c>
    </row>
    <row r="164" ht="15" customHeight="1">
      <c r="A164" s="42"/>
    </row>
    <row r="165" spans="1:29" s="44" customFormat="1" ht="15" customHeight="1" hidden="1">
      <c r="A165" s="43" t="str">
        <f>'[2]PIB EST'!A31</f>
        <v>San Luis Potosí</v>
      </c>
      <c r="B165" s="43">
        <v>62194.3</v>
      </c>
      <c r="C165" s="43">
        <v>103420.03550699604</v>
      </c>
      <c r="D165" s="43">
        <v>171972.41136677028</v>
      </c>
      <c r="E165" s="43">
        <v>285964.99823577254</v>
      </c>
      <c r="F165" s="43">
        <v>475518.01807081443</v>
      </c>
      <c r="G165" s="43">
        <v>790717</v>
      </c>
      <c r="H165" s="43">
        <v>1652556.1454222272</v>
      </c>
      <c r="I165" s="43">
        <v>3453753.7624368384</v>
      </c>
      <c r="J165" s="43">
        <v>7218160.232915361</v>
      </c>
      <c r="K165" s="43">
        <v>8887957.01256961</v>
      </c>
      <c r="L165" s="43">
        <v>10944032.455397502</v>
      </c>
      <c r="M165" s="43">
        <v>13475745.462698458</v>
      </c>
      <c r="N165" s="43">
        <v>16593126.575193647</v>
      </c>
      <c r="O165" s="43">
        <f>'[4]Hoja1'!B35</f>
        <v>20431660</v>
      </c>
      <c r="P165" s="43">
        <f>'[4]Hoja1'!C35</f>
        <v>23688382</v>
      </c>
      <c r="Q165" s="43">
        <f>'[4]Hoja1'!D35</f>
        <v>30285204</v>
      </c>
      <c r="R165" s="43">
        <f>'[4]Hoja1'!E35</f>
        <v>40487455</v>
      </c>
      <c r="S165" s="43">
        <f>'[4]Hoja1'!F35</f>
        <v>50553418</v>
      </c>
      <c r="T165" s="43">
        <f>'[4]Hoja1'!G35</f>
        <v>61374141</v>
      </c>
      <c r="U165" s="43">
        <f>'[4]Hoja1'!H35</f>
        <v>71570530</v>
      </c>
      <c r="V165" s="43">
        <f>'[4]Hoja1'!I35</f>
        <v>85772440</v>
      </c>
      <c r="W165" s="43">
        <f>'[4]Hoja1'!J35</f>
        <v>87333786</v>
      </c>
      <c r="X165" s="43">
        <f>'[4]Hoja1'!K35</f>
        <v>94796910</v>
      </c>
      <c r="Y165" s="43">
        <f>'[4]Hoja1'!L35</f>
        <v>106648554</v>
      </c>
      <c r="Z165" s="43">
        <f>'[4]Hoja1'!M35</f>
        <v>126279879</v>
      </c>
      <c r="AA165" s="44">
        <f>'[4]Hoja1'!N35</f>
        <v>137881943</v>
      </c>
      <c r="AB165" s="44">
        <f>'[4]Hoja1'!O35</f>
        <v>155443145</v>
      </c>
      <c r="AC165" s="44">
        <v>198395000</v>
      </c>
    </row>
    <row r="166" spans="1:11" ht="1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1:29" ht="15" customHeight="1">
      <c r="A167" s="46" t="s">
        <v>37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</row>
    <row r="168" spans="1:29" ht="15" customHeight="1">
      <c r="A168" s="47" t="s">
        <v>21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</row>
    <row r="169" spans="1:13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29" ht="15" customHeight="1">
      <c r="A170" s="4" t="s">
        <v>1</v>
      </c>
      <c r="B170" s="5">
        <v>1980</v>
      </c>
      <c r="C170" s="5">
        <v>1981</v>
      </c>
      <c r="D170" s="5">
        <v>1982</v>
      </c>
      <c r="E170" s="5">
        <v>1983</v>
      </c>
      <c r="F170" s="5">
        <v>1984</v>
      </c>
      <c r="G170" s="5">
        <v>1985</v>
      </c>
      <c r="H170" s="5">
        <v>1986</v>
      </c>
      <c r="I170" s="5">
        <v>1987</v>
      </c>
      <c r="J170" s="5">
        <v>1988</v>
      </c>
      <c r="K170" s="5">
        <v>1989</v>
      </c>
      <c r="L170" s="5">
        <v>1990</v>
      </c>
      <c r="M170" s="5">
        <v>1991</v>
      </c>
      <c r="N170" s="5">
        <v>1992</v>
      </c>
      <c r="O170" s="5">
        <v>1993</v>
      </c>
      <c r="P170" s="5">
        <v>1994</v>
      </c>
      <c r="Q170" s="5">
        <v>1995</v>
      </c>
      <c r="R170" s="5">
        <v>1996</v>
      </c>
      <c r="S170" s="5">
        <v>1997</v>
      </c>
      <c r="T170" s="5">
        <v>1998</v>
      </c>
      <c r="U170" s="5">
        <v>1999</v>
      </c>
      <c r="V170" s="5">
        <v>2000</v>
      </c>
      <c r="W170" s="5">
        <v>2001</v>
      </c>
      <c r="X170" s="6">
        <v>2002</v>
      </c>
      <c r="Y170" s="6">
        <v>2003</v>
      </c>
      <c r="Z170" s="6">
        <v>2004</v>
      </c>
      <c r="AA170" s="6">
        <v>2005</v>
      </c>
      <c r="AB170" s="6">
        <v>2006</v>
      </c>
      <c r="AC170" s="6">
        <v>2007</v>
      </c>
    </row>
    <row r="171" spans="1:23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9" s="11" customFormat="1" ht="15" customHeight="1">
      <c r="A172" s="8" t="s">
        <v>2</v>
      </c>
      <c r="B172" s="29">
        <f aca="true" t="shared" si="50" ref="B172:AC181">B7/B$165*100</f>
        <v>2.9488232844488964</v>
      </c>
      <c r="C172" s="29">
        <f t="shared" si="50"/>
        <v>3.704311240292356</v>
      </c>
      <c r="D172" s="29">
        <f t="shared" si="50"/>
        <v>1.7537696750484555</v>
      </c>
      <c r="E172" s="29">
        <f t="shared" si="50"/>
        <v>2.1145944564216794</v>
      </c>
      <c r="F172" s="29">
        <f t="shared" si="50"/>
        <v>3.6730469374977397</v>
      </c>
      <c r="G172" s="29">
        <f t="shared" si="50"/>
        <v>3.6489666973139565</v>
      </c>
      <c r="H172" s="29">
        <f t="shared" si="50"/>
        <v>3.763260944100056</v>
      </c>
      <c r="I172" s="29">
        <f t="shared" si="50"/>
        <v>6.440615495502279</v>
      </c>
      <c r="J172" s="29">
        <f t="shared" si="50"/>
        <v>2.8642062981261645</v>
      </c>
      <c r="K172" s="29">
        <f t="shared" si="50"/>
        <v>2.8953447866148143</v>
      </c>
      <c r="L172" s="29">
        <f t="shared" si="50"/>
        <v>3.35624918417385</v>
      </c>
      <c r="M172" s="29">
        <f t="shared" si="50"/>
        <v>3.8583691079594162</v>
      </c>
      <c r="N172" s="29">
        <f t="shared" si="50"/>
        <v>5.4893572701464795</v>
      </c>
      <c r="O172" s="29">
        <f t="shared" si="50"/>
        <v>8.585386600990816</v>
      </c>
      <c r="P172" s="29">
        <f t="shared" si="50"/>
        <v>8.577871633444614</v>
      </c>
      <c r="Q172" s="29">
        <f t="shared" si="50"/>
        <v>7.78095138470918</v>
      </c>
      <c r="R172" s="29">
        <f t="shared" si="50"/>
        <v>7.604098602888228</v>
      </c>
      <c r="S172" s="29">
        <f t="shared" si="50"/>
        <v>8.214417865870118</v>
      </c>
      <c r="T172" s="29">
        <f t="shared" si="50"/>
        <v>9.452911120988235</v>
      </c>
      <c r="U172" s="29">
        <f t="shared" si="50"/>
        <v>10.609428210186511</v>
      </c>
      <c r="V172" s="29">
        <f t="shared" si="50"/>
        <v>11.380263870306125</v>
      </c>
      <c r="W172" s="29">
        <f t="shared" si="50"/>
        <v>12.215122564364723</v>
      </c>
      <c r="X172" s="29">
        <f t="shared" si="50"/>
        <v>12.161836287701783</v>
      </c>
      <c r="Y172" s="29">
        <f t="shared" si="50"/>
        <v>13.416890771908637</v>
      </c>
      <c r="Z172" s="29">
        <f t="shared" si="50"/>
        <v>13.267454022505042</v>
      </c>
      <c r="AA172" s="29">
        <f t="shared" si="50"/>
        <v>13.285524299581416</v>
      </c>
      <c r="AB172" s="29">
        <f t="shared" si="50"/>
        <v>13.542853883971532</v>
      </c>
      <c r="AC172" s="29">
        <f t="shared" si="50"/>
        <v>11.07420499508556</v>
      </c>
    </row>
    <row r="173" spans="1:29" ht="15" customHeight="1">
      <c r="A173" s="16" t="s">
        <v>3</v>
      </c>
      <c r="B173" s="26">
        <f t="shared" si="50"/>
        <v>0.3472987074378198</v>
      </c>
      <c r="C173" s="26">
        <f t="shared" si="50"/>
        <v>0.13150256556506407</v>
      </c>
      <c r="D173" s="26">
        <f t="shared" si="50"/>
        <v>0.11804218966672295</v>
      </c>
      <c r="E173" s="26">
        <f t="shared" si="50"/>
        <v>0.08847236604509426</v>
      </c>
      <c r="F173" s="26">
        <f t="shared" si="50"/>
        <v>0.04142850376085279</v>
      </c>
      <c r="G173" s="26">
        <f t="shared" si="50"/>
        <v>0.011887944738762413</v>
      </c>
      <c r="H173" s="26">
        <f t="shared" si="50"/>
        <v>0.018819330336309975</v>
      </c>
      <c r="I173" s="26">
        <f t="shared" si="50"/>
        <v>0.020557342788069838</v>
      </c>
      <c r="J173" s="26">
        <f t="shared" si="50"/>
        <v>0.027666329584836974</v>
      </c>
      <c r="K173" s="26">
        <f t="shared" si="50"/>
        <v>0.03978417081674995</v>
      </c>
      <c r="L173" s="26">
        <f t="shared" si="50"/>
        <v>0.033406333679108315</v>
      </c>
      <c r="M173" s="26">
        <f t="shared" si="50"/>
        <v>0.03549339821859641</v>
      </c>
      <c r="N173" s="26">
        <f t="shared" si="50"/>
        <v>0.01616331911798666</v>
      </c>
      <c r="O173" s="26">
        <f t="shared" si="50"/>
        <v>0.023688726221951617</v>
      </c>
      <c r="P173" s="26">
        <f t="shared" si="50"/>
        <v>0.02703434958115755</v>
      </c>
      <c r="Q173" s="26">
        <f t="shared" si="50"/>
        <v>0.018329082412652728</v>
      </c>
      <c r="R173" s="26">
        <f t="shared" si="50"/>
        <v>0.01640755142549711</v>
      </c>
      <c r="S173" s="26">
        <f t="shared" si="50"/>
        <v>0.01991754543678926</v>
      </c>
      <c r="T173" s="26">
        <f t="shared" si="50"/>
        <v>0.019667892378322654</v>
      </c>
      <c r="U173" s="26">
        <f t="shared" si="50"/>
        <v>0.07755286987535233</v>
      </c>
      <c r="V173" s="26">
        <f t="shared" si="50"/>
        <v>0.09762693004885951</v>
      </c>
      <c r="W173" s="26">
        <f t="shared" si="50"/>
        <v>0.11649443435327536</v>
      </c>
      <c r="X173" s="26">
        <f t="shared" si="50"/>
        <v>0.10859742158262331</v>
      </c>
      <c r="Y173" s="26">
        <f t="shared" si="50"/>
        <v>0.122207939171871</v>
      </c>
      <c r="Z173" s="26">
        <f t="shared" si="50"/>
        <v>0.19015143338868737</v>
      </c>
      <c r="AA173" s="26">
        <f t="shared" si="50"/>
        <v>0.18688378941686368</v>
      </c>
      <c r="AB173" s="26">
        <f t="shared" si="50"/>
        <v>0.18797162139250334</v>
      </c>
      <c r="AC173" s="26">
        <f t="shared" si="50"/>
        <v>0.1956631971571864</v>
      </c>
    </row>
    <row r="174" spans="1:30" ht="15" customHeight="1">
      <c r="A174" s="16" t="s">
        <v>4</v>
      </c>
      <c r="B174" s="26">
        <f t="shared" si="50"/>
        <v>0.13023701528918244</v>
      </c>
      <c r="C174" s="26">
        <f t="shared" si="50"/>
        <v>0.08025524221985528</v>
      </c>
      <c r="D174" s="26">
        <f t="shared" si="50"/>
        <v>0.0971085993809987</v>
      </c>
      <c r="E174" s="26">
        <f t="shared" si="50"/>
        <v>0.03986501869225591</v>
      </c>
      <c r="F174" s="26">
        <f t="shared" si="50"/>
        <v>0.0876938379100285</v>
      </c>
      <c r="G174" s="26">
        <f t="shared" si="50"/>
        <v>0.11167080004603418</v>
      </c>
      <c r="H174" s="26">
        <f t="shared" si="50"/>
        <v>0.06934711435823547</v>
      </c>
      <c r="I174" s="26">
        <f t="shared" si="50"/>
        <v>0.02906981994256636</v>
      </c>
      <c r="J174" s="26">
        <f t="shared" si="50"/>
        <v>0.05836667328037965</v>
      </c>
      <c r="K174" s="26">
        <f t="shared" si="50"/>
        <v>0.0719175395533557</v>
      </c>
      <c r="L174" s="26">
        <f t="shared" si="50"/>
        <v>0.08339704800033412</v>
      </c>
      <c r="M174" s="26">
        <f t="shared" si="50"/>
        <v>0.10699222569845765</v>
      </c>
      <c r="N174" s="26">
        <f t="shared" si="50"/>
        <v>0.19829294889601606</v>
      </c>
      <c r="O174" s="26">
        <f t="shared" si="50"/>
        <v>0.13732609097841292</v>
      </c>
      <c r="P174" s="26">
        <f t="shared" si="50"/>
        <v>0.1331581025669039</v>
      </c>
      <c r="Q174" s="26">
        <f t="shared" si="50"/>
        <v>0.10191445301144413</v>
      </c>
      <c r="R174" s="26">
        <f t="shared" si="50"/>
        <v>0.10540795908263437</v>
      </c>
      <c r="S174" s="26">
        <f t="shared" si="50"/>
        <v>0.12346148385060729</v>
      </c>
      <c r="T174" s="26">
        <f t="shared" si="50"/>
        <v>0.11938252626623319</v>
      </c>
      <c r="U174" s="26">
        <f t="shared" si="50"/>
        <v>0.1341879122594174</v>
      </c>
      <c r="V174" s="26">
        <f t="shared" si="50"/>
        <v>0.13621624848261282</v>
      </c>
      <c r="W174" s="26">
        <f t="shared" si="50"/>
        <v>0.22975987780948828</v>
      </c>
      <c r="X174" s="26">
        <f t="shared" si="50"/>
        <v>0.1472579644209922</v>
      </c>
      <c r="Y174" s="26">
        <f t="shared" si="50"/>
        <v>0.20254001756085693</v>
      </c>
      <c r="Z174" s="26">
        <f t="shared" si="50"/>
        <v>0.3185147176138805</v>
      </c>
      <c r="AA174" s="26">
        <f t="shared" si="50"/>
        <v>0.18012583417104877</v>
      </c>
      <c r="AB174" s="26">
        <f t="shared" si="50"/>
        <v>0.1339480103802583</v>
      </c>
      <c r="AC174" s="26">
        <f t="shared" si="50"/>
        <v>0.21358048337911745</v>
      </c>
      <c r="AD174" s="1" t="s">
        <v>35</v>
      </c>
    </row>
    <row r="175" spans="1:29" ht="15" customHeight="1">
      <c r="A175" s="16" t="s">
        <v>5</v>
      </c>
      <c r="B175" s="26">
        <f t="shared" si="50"/>
        <v>0.0032157287725724064</v>
      </c>
      <c r="C175" s="26">
        <f t="shared" si="50"/>
        <v>0.10636236920703712</v>
      </c>
      <c r="D175" s="26">
        <f t="shared" si="50"/>
        <v>0.027911453714299025</v>
      </c>
      <c r="E175" s="26">
        <f t="shared" si="50"/>
        <v>0.0031472383178096767</v>
      </c>
      <c r="F175" s="26">
        <f t="shared" si="50"/>
        <v>0.8918694642120643</v>
      </c>
      <c r="G175" s="26">
        <f t="shared" si="50"/>
        <v>0.7345232238588522</v>
      </c>
      <c r="H175" s="26">
        <f t="shared" si="50"/>
        <v>0.4407111988403394</v>
      </c>
      <c r="I175" s="26">
        <f t="shared" si="50"/>
        <v>0.33569272152800234</v>
      </c>
      <c r="J175" s="26">
        <f t="shared" si="50"/>
        <v>0.22148303008151662</v>
      </c>
      <c r="K175" s="26">
        <f t="shared" si="50"/>
        <v>0.0789495267593706</v>
      </c>
      <c r="L175" s="26">
        <f t="shared" si="50"/>
        <v>0.09547669053966158</v>
      </c>
      <c r="M175" s="26">
        <f t="shared" si="50"/>
        <v>0.06754357319374127</v>
      </c>
      <c r="N175" s="26">
        <f t="shared" si="50"/>
        <v>0.0354725191381318</v>
      </c>
      <c r="O175" s="26">
        <f t="shared" si="50"/>
        <v>0.121003383963907</v>
      </c>
      <c r="P175" s="26">
        <f t="shared" si="50"/>
        <v>0.18476990112705882</v>
      </c>
      <c r="Q175" s="26">
        <f t="shared" si="50"/>
        <v>0.20110480352055743</v>
      </c>
      <c r="R175" s="26">
        <f t="shared" si="50"/>
        <v>0.09036626283375926</v>
      </c>
      <c r="S175" s="26">
        <f t="shared" si="50"/>
        <v>0.11562422940423138</v>
      </c>
      <c r="T175" s="26">
        <f t="shared" si="50"/>
        <v>0.22806673579349973</v>
      </c>
      <c r="U175" s="26">
        <f t="shared" si="50"/>
        <v>0.19103393533623406</v>
      </c>
      <c r="V175" s="26">
        <f t="shared" si="50"/>
        <v>0.04917546941651654</v>
      </c>
      <c r="W175" s="26">
        <f t="shared" si="50"/>
        <v>0.05637909708849677</v>
      </c>
      <c r="X175" s="26">
        <f t="shared" si="50"/>
        <v>0.03882826982440672</v>
      </c>
      <c r="Y175" s="26">
        <f t="shared" si="50"/>
        <v>0.11996693363512459</v>
      </c>
      <c r="Z175" s="26">
        <f t="shared" si="50"/>
        <v>0.18092668587368538</v>
      </c>
      <c r="AA175" s="26">
        <f t="shared" si="50"/>
        <v>0.6012252090181236</v>
      </c>
      <c r="AB175" s="26">
        <f t="shared" si="50"/>
        <v>0.36748548802200315</v>
      </c>
      <c r="AC175" s="26">
        <f t="shared" si="50"/>
        <v>0.20374001360921393</v>
      </c>
    </row>
    <row r="176" spans="1:29" ht="15" customHeight="1">
      <c r="A176" s="16" t="s">
        <v>6</v>
      </c>
      <c r="B176" s="26">
        <f t="shared" si="50"/>
        <v>0.22349314969378223</v>
      </c>
      <c r="C176" s="26">
        <f t="shared" si="50"/>
        <v>0.07542058907408086</v>
      </c>
      <c r="D176" s="26">
        <f t="shared" si="50"/>
        <v>0.032563362666682194</v>
      </c>
      <c r="E176" s="26">
        <f t="shared" si="50"/>
        <v>0.017834350467588172</v>
      </c>
      <c r="F176" s="26">
        <f t="shared" si="50"/>
        <v>0.046475631122581046</v>
      </c>
      <c r="G176" s="26">
        <f t="shared" si="50"/>
        <v>0.1402524544179523</v>
      </c>
      <c r="H176" s="26">
        <f t="shared" si="50"/>
        <v>0.20864646623664565</v>
      </c>
      <c r="I176" s="26">
        <f t="shared" si="50"/>
        <v>0.026811407636271364</v>
      </c>
      <c r="J176" s="26">
        <f t="shared" si="50"/>
        <v>0.02743081250775023</v>
      </c>
      <c r="K176" s="26">
        <f t="shared" si="50"/>
        <v>0.052768031993935885</v>
      </c>
      <c r="L176" s="26">
        <f t="shared" si="50"/>
        <v>0.019846432371724083</v>
      </c>
      <c r="M176" s="26">
        <f t="shared" si="50"/>
        <v>0.17653197788463096</v>
      </c>
      <c r="N176" s="26">
        <f t="shared" si="50"/>
        <v>0.06418320231415285</v>
      </c>
      <c r="O176" s="26">
        <f t="shared" si="50"/>
        <v>4.9583049052304125</v>
      </c>
      <c r="P176" s="26">
        <f t="shared" si="50"/>
        <v>4.756090981646615</v>
      </c>
      <c r="Q176" s="26">
        <f t="shared" si="50"/>
        <v>0.02805330286036706</v>
      </c>
      <c r="R176" s="26">
        <f t="shared" si="50"/>
        <v>0.02375303658874088</v>
      </c>
      <c r="S176" s="26">
        <f t="shared" si="50"/>
        <v>0.018325170416765887</v>
      </c>
      <c r="T176" s="26">
        <f t="shared" si="50"/>
        <v>0.02244267663151489</v>
      </c>
      <c r="U176" s="26">
        <f t="shared" si="50"/>
        <v>0.028285385060024006</v>
      </c>
      <c r="V176" s="26">
        <f t="shared" si="50"/>
        <v>0.014512820201920337</v>
      </c>
      <c r="W176" s="26">
        <f t="shared" si="50"/>
        <v>0.01649075421967851</v>
      </c>
      <c r="X176" s="26">
        <f t="shared" si="50"/>
        <v>0.016972072190960655</v>
      </c>
      <c r="Y176" s="26">
        <f t="shared" si="50"/>
        <v>0.03573137991163012</v>
      </c>
      <c r="Z176" s="26">
        <f t="shared" si="50"/>
        <v>0.05309080158367906</v>
      </c>
      <c r="AA176" s="26">
        <f t="shared" si="50"/>
        <v>0.05986498174021235</v>
      </c>
      <c r="AB176" s="26">
        <f t="shared" si="50"/>
        <v>0.03125451431132586</v>
      </c>
      <c r="AC176" s="26">
        <f t="shared" si="50"/>
        <v>0.04205247108042037</v>
      </c>
    </row>
    <row r="177" spans="1:29" ht="15" customHeight="1">
      <c r="A177" s="16" t="s">
        <v>7</v>
      </c>
      <c r="B177" s="26">
        <f t="shared" si="50"/>
        <v>0</v>
      </c>
      <c r="C177" s="26">
        <f t="shared" si="50"/>
        <v>0</v>
      </c>
      <c r="D177" s="26">
        <f t="shared" si="50"/>
        <v>0</v>
      </c>
      <c r="E177" s="26">
        <f t="shared" si="50"/>
        <v>0</v>
      </c>
      <c r="F177" s="26">
        <f t="shared" si="50"/>
        <v>0</v>
      </c>
      <c r="G177" s="26">
        <f t="shared" si="50"/>
        <v>0</v>
      </c>
      <c r="H177" s="26">
        <f t="shared" si="50"/>
        <v>0</v>
      </c>
      <c r="I177" s="26">
        <f t="shared" si="50"/>
        <v>0</v>
      </c>
      <c r="J177" s="26">
        <f t="shared" si="50"/>
        <v>0</v>
      </c>
      <c r="K177" s="26">
        <f t="shared" si="50"/>
        <v>0</v>
      </c>
      <c r="L177" s="26">
        <f t="shared" si="50"/>
        <v>0</v>
      </c>
      <c r="M177" s="26">
        <f t="shared" si="50"/>
        <v>0</v>
      </c>
      <c r="N177" s="26">
        <f t="shared" si="50"/>
        <v>0</v>
      </c>
      <c r="O177" s="26">
        <f t="shared" si="50"/>
        <v>0</v>
      </c>
      <c r="P177" s="26">
        <f t="shared" si="50"/>
        <v>0</v>
      </c>
      <c r="Q177" s="26">
        <f t="shared" si="50"/>
        <v>9.90582728120306E-06</v>
      </c>
      <c r="R177" s="26">
        <f t="shared" si="50"/>
        <v>2.4699008618842553E-06</v>
      </c>
      <c r="S177" s="26">
        <f t="shared" si="50"/>
        <v>0</v>
      </c>
      <c r="T177" s="26">
        <f t="shared" si="50"/>
        <v>0</v>
      </c>
      <c r="U177" s="26">
        <f t="shared" si="50"/>
        <v>0</v>
      </c>
      <c r="V177" s="26">
        <f t="shared" si="50"/>
        <v>0</v>
      </c>
      <c r="W177" s="26">
        <f t="shared" si="50"/>
        <v>0</v>
      </c>
      <c r="X177" s="26">
        <f t="shared" si="50"/>
        <v>0</v>
      </c>
      <c r="Y177" s="26">
        <f t="shared" si="50"/>
        <v>0</v>
      </c>
      <c r="Z177" s="26">
        <f t="shared" si="50"/>
        <v>0</v>
      </c>
      <c r="AA177" s="26">
        <f t="shared" si="50"/>
        <v>0</v>
      </c>
      <c r="AB177" s="26">
        <f t="shared" si="50"/>
        <v>0</v>
      </c>
      <c r="AC177" s="26">
        <f t="shared" si="50"/>
        <v>0</v>
      </c>
    </row>
    <row r="178" spans="1:29" ht="15" customHeight="1">
      <c r="A178" s="16" t="s">
        <v>8</v>
      </c>
      <c r="B178" s="26">
        <f t="shared" si="50"/>
        <v>1.1351522567180594</v>
      </c>
      <c r="C178" s="26">
        <f t="shared" si="50"/>
        <v>1.6167080119469643</v>
      </c>
      <c r="D178" s="26">
        <f t="shared" si="50"/>
        <v>1.4176692532387714</v>
      </c>
      <c r="E178" s="26">
        <f t="shared" si="50"/>
        <v>1.9393981900636077</v>
      </c>
      <c r="F178" s="26">
        <f t="shared" si="50"/>
        <v>2.2339847484849704</v>
      </c>
      <c r="G178" s="26">
        <f t="shared" si="50"/>
        <v>2.2804619098868493</v>
      </c>
      <c r="H178" s="26">
        <f t="shared" si="50"/>
        <v>1.767806805289259</v>
      </c>
      <c r="I178" s="26">
        <f t="shared" si="50"/>
        <v>1.946288143963457</v>
      </c>
      <c r="J178" s="26">
        <f t="shared" si="50"/>
        <v>2.3017776640973078</v>
      </c>
      <c r="K178" s="26">
        <f t="shared" si="50"/>
        <v>2.292427829160861</v>
      </c>
      <c r="L178" s="26">
        <f t="shared" si="50"/>
        <v>2.855145041587422</v>
      </c>
      <c r="M178" s="26">
        <f t="shared" si="50"/>
        <v>3.0403290202689686</v>
      </c>
      <c r="N178" s="26">
        <f t="shared" si="50"/>
        <v>3.185336998454323</v>
      </c>
      <c r="O178" s="26">
        <f t="shared" si="50"/>
        <v>3.139044991938981</v>
      </c>
      <c r="P178" s="26">
        <f t="shared" si="50"/>
        <v>3.131096079082143</v>
      </c>
      <c r="Q178" s="26">
        <f t="shared" si="50"/>
        <v>3.0230306521957058</v>
      </c>
      <c r="R178" s="26">
        <f t="shared" si="50"/>
        <v>3.2585970148037213</v>
      </c>
      <c r="S178" s="26">
        <f t="shared" si="50"/>
        <v>3.422904065556952</v>
      </c>
      <c r="T178" s="26">
        <f t="shared" si="50"/>
        <v>3.556364234898212</v>
      </c>
      <c r="U178" s="26">
        <f t="shared" si="50"/>
        <v>3.727205876496933</v>
      </c>
      <c r="V178" s="26">
        <f t="shared" si="50"/>
        <v>3.926792801976952</v>
      </c>
      <c r="W178" s="26">
        <f t="shared" si="50"/>
        <v>4.335346231297015</v>
      </c>
      <c r="X178" s="26">
        <f t="shared" si="50"/>
        <v>4.305637177414328</v>
      </c>
      <c r="Y178" s="26">
        <f t="shared" si="50"/>
        <v>4.3448118387052865</v>
      </c>
      <c r="Z178" s="26">
        <f t="shared" si="50"/>
        <v>3.7459103045228606</v>
      </c>
      <c r="AA178" s="26">
        <f t="shared" si="50"/>
        <v>3.7620161764038964</v>
      </c>
      <c r="AB178" s="26">
        <f t="shared" si="50"/>
        <v>3.843811832294052</v>
      </c>
      <c r="AC178" s="26">
        <f t="shared" si="50"/>
        <v>3.1431407041508104</v>
      </c>
    </row>
    <row r="179" spans="1:29" ht="15" customHeight="1">
      <c r="A179" s="16" t="s">
        <v>9</v>
      </c>
      <c r="B179" s="26">
        <f t="shared" si="50"/>
        <v>0</v>
      </c>
      <c r="C179" s="26">
        <f t="shared" si="50"/>
        <v>0.01740475132478789</v>
      </c>
      <c r="D179" s="26">
        <f t="shared" si="50"/>
        <v>0</v>
      </c>
      <c r="E179" s="26">
        <f t="shared" si="50"/>
        <v>0</v>
      </c>
      <c r="F179" s="26">
        <f t="shared" si="50"/>
        <v>0</v>
      </c>
      <c r="G179" s="26">
        <f t="shared" si="50"/>
        <v>0</v>
      </c>
      <c r="H179" s="26">
        <f t="shared" si="50"/>
        <v>0</v>
      </c>
      <c r="I179" s="26">
        <f t="shared" si="50"/>
        <v>1.3078234033722906</v>
      </c>
      <c r="J179" s="26">
        <f t="shared" si="50"/>
        <v>0</v>
      </c>
      <c r="K179" s="26">
        <f t="shared" si="50"/>
        <v>0.1411460471991313</v>
      </c>
      <c r="L179" s="26">
        <f t="shared" si="50"/>
        <v>0.05482439881691737</v>
      </c>
      <c r="M179" s="26">
        <f t="shared" si="50"/>
        <v>0</v>
      </c>
      <c r="N179" s="26">
        <f t="shared" si="50"/>
        <v>1.8563951682288975</v>
      </c>
      <c r="O179" s="26">
        <f t="shared" si="50"/>
        <v>0.03899340533270424</v>
      </c>
      <c r="P179" s="26">
        <f t="shared" si="50"/>
        <v>0.04752540718061706</v>
      </c>
      <c r="Q179" s="26">
        <f t="shared" si="50"/>
        <v>0.24993723007446142</v>
      </c>
      <c r="R179" s="26">
        <f t="shared" si="50"/>
        <v>0.25331303239484926</v>
      </c>
      <c r="S179" s="26">
        <f t="shared" si="50"/>
        <v>0.01005866705194889</v>
      </c>
      <c r="T179" s="26">
        <f t="shared" si="50"/>
        <v>0.061053400323761754</v>
      </c>
      <c r="U179" s="26">
        <f t="shared" si="50"/>
        <v>0.08269744544297772</v>
      </c>
      <c r="V179" s="26">
        <f t="shared" si="50"/>
        <v>0.7060030004975957</v>
      </c>
      <c r="W179" s="26">
        <f t="shared" si="50"/>
        <v>0.12779475746076097</v>
      </c>
      <c r="X179" s="26">
        <f t="shared" si="50"/>
        <v>0.25010730835002953</v>
      </c>
      <c r="Y179" s="26">
        <f t="shared" si="50"/>
        <v>0.720153224018396</v>
      </c>
      <c r="Z179" s="26">
        <f t="shared" si="50"/>
        <v>0.9080256514974963</v>
      </c>
      <c r="AA179" s="26">
        <f t="shared" si="50"/>
        <v>0.8282781756273916</v>
      </c>
      <c r="AB179" s="26">
        <f t="shared" si="50"/>
        <v>0.6752539650429744</v>
      </c>
      <c r="AC179" s="26">
        <f t="shared" si="50"/>
        <v>0.4474840595781144</v>
      </c>
    </row>
    <row r="180" spans="1:29" ht="15" customHeight="1">
      <c r="A180" s="16" t="s">
        <v>10</v>
      </c>
      <c r="B180" s="26">
        <f t="shared" si="50"/>
        <v>0.8618153110494048</v>
      </c>
      <c r="C180" s="26">
        <f t="shared" si="50"/>
        <v>1.411718718566129</v>
      </c>
      <c r="D180" s="26">
        <f t="shared" si="50"/>
        <v>0.04128569195240064</v>
      </c>
      <c r="E180" s="26">
        <f t="shared" si="50"/>
        <v>0</v>
      </c>
      <c r="F180" s="26">
        <f t="shared" si="50"/>
        <v>0.3215440723367711</v>
      </c>
      <c r="G180" s="26">
        <f t="shared" si="50"/>
        <v>0</v>
      </c>
      <c r="H180" s="26">
        <f t="shared" si="50"/>
        <v>1.0221135328315492</v>
      </c>
      <c r="I180" s="26">
        <f t="shared" si="50"/>
        <v>2.5206197658566305</v>
      </c>
      <c r="J180" s="26">
        <f t="shared" si="50"/>
        <v>0.18244261106796097</v>
      </c>
      <c r="K180" s="26">
        <f t="shared" si="50"/>
        <v>0.14907812876751608</v>
      </c>
      <c r="L180" s="26">
        <f t="shared" si="50"/>
        <v>0.1686855377598519</v>
      </c>
      <c r="M180" s="26">
        <f t="shared" si="50"/>
        <v>0.1661577837157834</v>
      </c>
      <c r="N180" s="26">
        <f t="shared" si="50"/>
        <v>0.1335131139969711</v>
      </c>
      <c r="O180" s="26">
        <f t="shared" si="50"/>
        <v>0.11221310456419106</v>
      </c>
      <c r="P180" s="26">
        <f t="shared" si="50"/>
        <v>0.1627464467602726</v>
      </c>
      <c r="Q180" s="26">
        <f t="shared" si="50"/>
        <v>0</v>
      </c>
      <c r="R180" s="26">
        <f t="shared" si="50"/>
        <v>0</v>
      </c>
      <c r="S180" s="26">
        <f t="shared" si="50"/>
        <v>0</v>
      </c>
      <c r="T180" s="26">
        <f t="shared" si="50"/>
        <v>0</v>
      </c>
      <c r="U180" s="26">
        <f t="shared" si="50"/>
        <v>0</v>
      </c>
      <c r="V180" s="26">
        <f t="shared" si="50"/>
        <v>0</v>
      </c>
      <c r="W180" s="26">
        <f t="shared" si="50"/>
        <v>0</v>
      </c>
      <c r="X180" s="26">
        <f t="shared" si="50"/>
        <v>0</v>
      </c>
      <c r="Y180" s="26">
        <f t="shared" si="50"/>
        <v>0</v>
      </c>
      <c r="Z180" s="26">
        <f t="shared" si="50"/>
        <v>0</v>
      </c>
      <c r="AA180" s="26">
        <f t="shared" si="50"/>
        <v>0</v>
      </c>
      <c r="AB180" s="26">
        <f t="shared" si="50"/>
        <v>0</v>
      </c>
      <c r="AC180" s="26">
        <f t="shared" si="50"/>
        <v>0</v>
      </c>
    </row>
    <row r="181" spans="1:29" ht="15" customHeight="1">
      <c r="A181" s="16" t="s">
        <v>11</v>
      </c>
      <c r="B181" s="26">
        <f t="shared" si="50"/>
        <v>0</v>
      </c>
      <c r="C181" s="26">
        <f t="shared" si="50"/>
        <v>0</v>
      </c>
      <c r="D181" s="26">
        <f t="shared" si="50"/>
        <v>0</v>
      </c>
      <c r="E181" s="26">
        <f aca="true" t="shared" si="51" ref="E181:AC181">E16/E$165*100</f>
        <v>0</v>
      </c>
      <c r="F181" s="26">
        <f t="shared" si="51"/>
        <v>0</v>
      </c>
      <c r="G181" s="26">
        <f t="shared" si="51"/>
        <v>0</v>
      </c>
      <c r="H181" s="26">
        <f t="shared" si="51"/>
        <v>0</v>
      </c>
      <c r="I181" s="26">
        <f t="shared" si="51"/>
        <v>0</v>
      </c>
      <c r="J181" s="26">
        <f t="shared" si="51"/>
        <v>0</v>
      </c>
      <c r="K181" s="26">
        <f t="shared" si="51"/>
        <v>0</v>
      </c>
      <c r="L181" s="26">
        <f t="shared" si="51"/>
        <v>0</v>
      </c>
      <c r="M181" s="26">
        <f t="shared" si="51"/>
        <v>0</v>
      </c>
      <c r="N181" s="26">
        <f t="shared" si="51"/>
        <v>0</v>
      </c>
      <c r="O181" s="26">
        <f t="shared" si="51"/>
        <v>0</v>
      </c>
      <c r="P181" s="26">
        <f t="shared" si="51"/>
        <v>0</v>
      </c>
      <c r="Q181" s="26">
        <f t="shared" si="51"/>
        <v>4.15857195480671</v>
      </c>
      <c r="R181" s="26">
        <f t="shared" si="51"/>
        <v>3.856251275858164</v>
      </c>
      <c r="S181" s="26">
        <f t="shared" si="51"/>
        <v>4.504126704152823</v>
      </c>
      <c r="T181" s="26">
        <f t="shared" si="51"/>
        <v>5.445933654696691</v>
      </c>
      <c r="U181" s="26">
        <f t="shared" si="51"/>
        <v>6.368464785715573</v>
      </c>
      <c r="V181" s="26">
        <f t="shared" si="51"/>
        <v>6.449936599681669</v>
      </c>
      <c r="W181" s="26">
        <f t="shared" si="51"/>
        <v>7.332857412136009</v>
      </c>
      <c r="X181" s="26">
        <f t="shared" si="51"/>
        <v>7.294436073918444</v>
      </c>
      <c r="Y181" s="26">
        <f t="shared" si="51"/>
        <v>7.871479438905473</v>
      </c>
      <c r="Z181" s="26">
        <f t="shared" si="51"/>
        <v>7.870834428024754</v>
      </c>
      <c r="AA181" s="26">
        <f t="shared" si="51"/>
        <v>7.66213600572774</v>
      </c>
      <c r="AB181" s="26">
        <f t="shared" si="51"/>
        <v>8.172898843496764</v>
      </c>
      <c r="AC181" s="26">
        <f t="shared" si="51"/>
        <v>6.711821366465889</v>
      </c>
    </row>
    <row r="182" spans="1:29" ht="15" customHeight="1">
      <c r="A182" s="16" t="s">
        <v>12</v>
      </c>
      <c r="B182" s="26">
        <f aca="true" t="shared" si="52" ref="B182:AC183">B17/B$165*100</f>
        <v>0.24761111548807527</v>
      </c>
      <c r="C182" s="26">
        <f t="shared" si="52"/>
        <v>0.2649389923884379</v>
      </c>
      <c r="D182" s="26">
        <f t="shared" si="52"/>
        <v>0.01918912442858058</v>
      </c>
      <c r="E182" s="26">
        <f t="shared" si="52"/>
        <v>0.025877292835324008</v>
      </c>
      <c r="F182" s="26">
        <f t="shared" si="52"/>
        <v>0.050050679670471894</v>
      </c>
      <c r="G182" s="26">
        <f t="shared" si="52"/>
        <v>0.37017036436550627</v>
      </c>
      <c r="H182" s="26">
        <f t="shared" si="52"/>
        <v>0.23581649620771694</v>
      </c>
      <c r="I182" s="26">
        <f t="shared" si="52"/>
        <v>0.2537528904149916</v>
      </c>
      <c r="J182" s="26">
        <f t="shared" si="52"/>
        <v>0.04503917750641212</v>
      </c>
      <c r="K182" s="26">
        <f t="shared" si="52"/>
        <v>0</v>
      </c>
      <c r="L182" s="26">
        <f t="shared" si="52"/>
        <v>0</v>
      </c>
      <c r="M182" s="26">
        <f t="shared" si="52"/>
        <v>0</v>
      </c>
      <c r="N182" s="26">
        <f t="shared" si="52"/>
        <v>0</v>
      </c>
      <c r="O182" s="26">
        <f t="shared" si="52"/>
        <v>0</v>
      </c>
      <c r="P182" s="26">
        <f t="shared" si="52"/>
        <v>0</v>
      </c>
      <c r="Q182" s="26">
        <f t="shared" si="52"/>
        <v>0</v>
      </c>
      <c r="R182" s="26">
        <f t="shared" si="52"/>
        <v>0</v>
      </c>
      <c r="S182" s="26">
        <f t="shared" si="52"/>
        <v>0</v>
      </c>
      <c r="T182" s="26">
        <f t="shared" si="52"/>
        <v>0</v>
      </c>
      <c r="U182" s="26">
        <f t="shared" si="52"/>
        <v>0</v>
      </c>
      <c r="V182" s="26">
        <f t="shared" si="52"/>
        <v>0</v>
      </c>
      <c r="W182" s="26">
        <f t="shared" si="52"/>
        <v>0</v>
      </c>
      <c r="X182" s="26">
        <f t="shared" si="52"/>
        <v>0</v>
      </c>
      <c r="Y182" s="26">
        <f t="shared" si="52"/>
        <v>0</v>
      </c>
      <c r="Z182" s="26">
        <f t="shared" si="52"/>
        <v>0</v>
      </c>
      <c r="AA182" s="26">
        <f t="shared" si="52"/>
        <v>0.004994127476140947</v>
      </c>
      <c r="AB182" s="26">
        <f t="shared" si="52"/>
        <v>0.13022960903164948</v>
      </c>
      <c r="AC182" s="26">
        <f t="shared" si="52"/>
        <v>0.1167226996648101</v>
      </c>
    </row>
    <row r="183" spans="1:29" ht="15" customHeight="1">
      <c r="A183" s="16" t="s">
        <v>13</v>
      </c>
      <c r="B183" s="26">
        <f t="shared" si="52"/>
        <v>0</v>
      </c>
      <c r="C183" s="26">
        <f t="shared" si="52"/>
        <v>0</v>
      </c>
      <c r="D183" s="26">
        <f t="shared" si="52"/>
        <v>0</v>
      </c>
      <c r="E183" s="26">
        <f t="shared" si="52"/>
        <v>0</v>
      </c>
      <c r="F183" s="26">
        <f t="shared" si="52"/>
        <v>0</v>
      </c>
      <c r="G183" s="26">
        <f t="shared" si="52"/>
        <v>0</v>
      </c>
      <c r="H183" s="26">
        <f t="shared" si="52"/>
        <v>0</v>
      </c>
      <c r="I183" s="26">
        <f t="shared" si="52"/>
        <v>0</v>
      </c>
      <c r="J183" s="26">
        <f t="shared" si="52"/>
        <v>0</v>
      </c>
      <c r="K183" s="26">
        <f t="shared" si="52"/>
        <v>0.06927351236389409</v>
      </c>
      <c r="L183" s="26">
        <f t="shared" si="52"/>
        <v>0.04546770141883013</v>
      </c>
      <c r="M183" s="26">
        <f t="shared" si="52"/>
        <v>0.2653211289792381</v>
      </c>
      <c r="N183" s="26">
        <f t="shared" si="52"/>
        <v>0</v>
      </c>
      <c r="O183" s="26">
        <f t="shared" si="52"/>
        <v>0.054811992760255404</v>
      </c>
      <c r="P183" s="26">
        <f t="shared" si="52"/>
        <v>0.13545036549984715</v>
      </c>
      <c r="Q183" s="26">
        <f t="shared" si="52"/>
        <v>0</v>
      </c>
      <c r="R183" s="26">
        <f t="shared" si="52"/>
        <v>0</v>
      </c>
      <c r="S183" s="26">
        <f t="shared" si="52"/>
        <v>0</v>
      </c>
      <c r="T183" s="26">
        <f t="shared" si="52"/>
        <v>0</v>
      </c>
      <c r="U183" s="26">
        <f t="shared" si="52"/>
        <v>0</v>
      </c>
      <c r="V183" s="26">
        <f t="shared" si="52"/>
        <v>0</v>
      </c>
      <c r="W183" s="26">
        <f t="shared" si="52"/>
        <v>0</v>
      </c>
      <c r="X183" s="26">
        <f t="shared" si="52"/>
        <v>0</v>
      </c>
      <c r="Y183" s="26">
        <f t="shared" si="52"/>
        <v>0</v>
      </c>
      <c r="Z183" s="26">
        <f t="shared" si="52"/>
        <v>0</v>
      </c>
      <c r="AA183" s="26">
        <f t="shared" si="52"/>
        <v>0</v>
      </c>
      <c r="AB183" s="26">
        <f t="shared" si="52"/>
        <v>0</v>
      </c>
      <c r="AC183" s="26">
        <f t="shared" si="52"/>
        <v>0</v>
      </c>
    </row>
    <row r="184" spans="1:29" ht="15" customHeight="1">
      <c r="A184" s="1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8"/>
      <c r="AC184" s="26"/>
    </row>
    <row r="185" spans="1:29" s="11" customFormat="1" ht="15" customHeight="1">
      <c r="A185" s="8" t="s">
        <v>19</v>
      </c>
      <c r="B185" s="29">
        <f aca="true" t="shared" si="53" ref="B185:AC185">B20/B$165*100</f>
        <v>2.9488232844488964</v>
      </c>
      <c r="C185" s="29">
        <f t="shared" si="53"/>
        <v>3.704311240292356</v>
      </c>
      <c r="D185" s="29">
        <f t="shared" si="53"/>
        <v>1.7537696750484555</v>
      </c>
      <c r="E185" s="29">
        <f t="shared" si="53"/>
        <v>2.1145944564216794</v>
      </c>
      <c r="F185" s="29">
        <f t="shared" si="53"/>
        <v>3.6730469374977397</v>
      </c>
      <c r="G185" s="29">
        <f t="shared" si="53"/>
        <v>3.6489666973139565</v>
      </c>
      <c r="H185" s="29">
        <f t="shared" si="53"/>
        <v>3.763260944100056</v>
      </c>
      <c r="I185" s="29">
        <f t="shared" si="53"/>
        <v>6.440615495502279</v>
      </c>
      <c r="J185" s="29">
        <f t="shared" si="53"/>
        <v>2.8642062981261645</v>
      </c>
      <c r="K185" s="29">
        <f t="shared" si="53"/>
        <v>2.8953447866148143</v>
      </c>
      <c r="L185" s="29">
        <f t="shared" si="53"/>
        <v>3.35624918417385</v>
      </c>
      <c r="M185" s="29">
        <f t="shared" si="53"/>
        <v>3.8583691079594162</v>
      </c>
      <c r="N185" s="29">
        <f t="shared" si="53"/>
        <v>5.4893572701464795</v>
      </c>
      <c r="O185" s="29">
        <f t="shared" si="53"/>
        <v>8.585386600990816</v>
      </c>
      <c r="P185" s="29">
        <f t="shared" si="53"/>
        <v>8.577871633444614</v>
      </c>
      <c r="Q185" s="29">
        <f t="shared" si="53"/>
        <v>7.78095138470918</v>
      </c>
      <c r="R185" s="29">
        <f t="shared" si="53"/>
        <v>7.604098602888228</v>
      </c>
      <c r="S185" s="29">
        <f t="shared" si="53"/>
        <v>8.214417865870118</v>
      </c>
      <c r="T185" s="29">
        <f t="shared" si="53"/>
        <v>9.452911120988235</v>
      </c>
      <c r="U185" s="29">
        <f t="shared" si="53"/>
        <v>10.609428210186511</v>
      </c>
      <c r="V185" s="29">
        <f t="shared" si="53"/>
        <v>11.380263870306125</v>
      </c>
      <c r="W185" s="29">
        <f t="shared" si="53"/>
        <v>12.215122564364723</v>
      </c>
      <c r="X185" s="29">
        <f t="shared" si="53"/>
        <v>12.161836287701778</v>
      </c>
      <c r="Y185" s="29">
        <f t="shared" si="53"/>
        <v>13.416890771908635</v>
      </c>
      <c r="Z185" s="29">
        <f t="shared" si="53"/>
        <v>13.267454022505042</v>
      </c>
      <c r="AA185" s="29">
        <f t="shared" si="53"/>
        <v>13.285524299581416</v>
      </c>
      <c r="AB185" s="29">
        <f t="shared" si="53"/>
        <v>13.542853883971532</v>
      </c>
      <c r="AC185" s="29">
        <f t="shared" si="53"/>
        <v>11.07420499508556</v>
      </c>
    </row>
    <row r="186" spans="1:29" ht="15" customHeight="1">
      <c r="A186" s="16" t="s">
        <v>32</v>
      </c>
      <c r="B186" s="26">
        <f aca="true" t="shared" si="54" ref="B186:AC186">B21/B$165*100</f>
        <v>1.0290332072231698</v>
      </c>
      <c r="C186" s="26">
        <f t="shared" si="54"/>
        <v>1.178688436939802</v>
      </c>
      <c r="D186" s="26">
        <f t="shared" si="54"/>
        <v>0.5593920515240763</v>
      </c>
      <c r="E186" s="26">
        <f t="shared" si="54"/>
        <v>0.8445089486122633</v>
      </c>
      <c r="F186" s="26">
        <f t="shared" si="54"/>
        <v>0.8969165915737926</v>
      </c>
      <c r="G186" s="26">
        <f t="shared" si="54"/>
        <v>1.0874940086023193</v>
      </c>
      <c r="H186" s="26">
        <f t="shared" si="54"/>
        <v>0.851468801164687</v>
      </c>
      <c r="I186" s="26">
        <f t="shared" si="54"/>
        <v>0.4234812614342386</v>
      </c>
      <c r="J186" s="26">
        <f t="shared" si="54"/>
        <v>0.7289530614748958</v>
      </c>
      <c r="K186" s="26">
        <f t="shared" si="54"/>
        <v>0.9139445643708755</v>
      </c>
      <c r="L186" s="26">
        <f t="shared" si="54"/>
        <v>0.9908961842169643</v>
      </c>
      <c r="M186" s="26">
        <f t="shared" si="54"/>
        <v>1.1587114080791836</v>
      </c>
      <c r="N186" s="26">
        <f t="shared" si="54"/>
        <v>1.941996877681501</v>
      </c>
      <c r="O186" s="26">
        <f t="shared" si="54"/>
        <v>1.3952904462975597</v>
      </c>
      <c r="P186" s="26">
        <f t="shared" si="54"/>
        <v>0.9412546623066108</v>
      </c>
      <c r="Q186" s="26">
        <f t="shared" si="54"/>
        <v>0.850676125543021</v>
      </c>
      <c r="R186" s="26">
        <f t="shared" si="54"/>
        <v>1.622714986654508</v>
      </c>
      <c r="S186" s="26">
        <f t="shared" si="54"/>
        <v>1.6716100185352454</v>
      </c>
      <c r="T186" s="26">
        <f t="shared" si="54"/>
        <v>1.6458234421562006</v>
      </c>
      <c r="U186" s="26">
        <f t="shared" si="54"/>
        <v>1.7476271308875315</v>
      </c>
      <c r="V186" s="26">
        <f t="shared" si="54"/>
        <v>1.8482894971858093</v>
      </c>
      <c r="W186" s="26">
        <f t="shared" si="54"/>
        <v>1.9452448792269237</v>
      </c>
      <c r="X186" s="26">
        <f t="shared" si="54"/>
        <v>1.982698863285734</v>
      </c>
      <c r="Y186" s="26">
        <f t="shared" si="54"/>
        <v>2.049985172794748</v>
      </c>
      <c r="Z186" s="26">
        <f t="shared" si="54"/>
        <v>2.1190393633494056</v>
      </c>
      <c r="AA186" s="26">
        <f t="shared" si="54"/>
        <v>2.1485540829664695</v>
      </c>
      <c r="AB186" s="26">
        <f t="shared" si="54"/>
        <v>2.0415582173147615</v>
      </c>
      <c r="AC186" s="26">
        <f t="shared" si="54"/>
        <v>1.7436435898082108</v>
      </c>
    </row>
    <row r="187" spans="1:29" ht="15" customHeight="1">
      <c r="A187" s="17" t="s">
        <v>24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>
        <f aca="true" t="shared" si="55" ref="X187:AC200">X22/X$165*100</f>
        <v>1.7461047021469371</v>
      </c>
      <c r="Y187" s="26">
        <f t="shared" si="55"/>
        <v>1.8419859935466167</v>
      </c>
      <c r="Z187" s="26">
        <f t="shared" si="55"/>
        <v>1.8697392630539342</v>
      </c>
      <c r="AA187" s="26">
        <f t="shared" si="55"/>
        <v>1.8996477355994326</v>
      </c>
      <c r="AB187" s="26">
        <f t="shared" si="55"/>
        <v>1.7972150524875188</v>
      </c>
      <c r="AC187" s="26">
        <f t="shared" si="55"/>
        <v>1.5527854532624312</v>
      </c>
    </row>
    <row r="188" spans="1:29" ht="15" customHeight="1">
      <c r="A188" s="17" t="s">
        <v>25</v>
      </c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>
        <f t="shared" si="55"/>
        <v>0.0936375985250996</v>
      </c>
      <c r="Y188" s="26">
        <f t="shared" si="55"/>
        <v>0.07849196623894217</v>
      </c>
      <c r="Z188" s="26">
        <f t="shared" si="55"/>
        <v>0.0729702512622775</v>
      </c>
      <c r="AA188" s="26">
        <f t="shared" si="55"/>
        <v>0.06951370129734827</v>
      </c>
      <c r="AB188" s="26">
        <f t="shared" si="55"/>
        <v>0.06284953897452346</v>
      </c>
      <c r="AC188" s="26">
        <f t="shared" si="55"/>
        <v>0.050330250258323043</v>
      </c>
    </row>
    <row r="189" spans="1:29" ht="15" customHeight="1">
      <c r="A189" s="17" t="s">
        <v>26</v>
      </c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>
        <f t="shared" si="55"/>
        <v>0.14295656261369702</v>
      </c>
      <c r="Y189" s="26">
        <f t="shared" si="55"/>
        <v>0.12950721300918905</v>
      </c>
      <c r="Z189" s="26">
        <f t="shared" si="55"/>
        <v>0.17632984903319396</v>
      </c>
      <c r="AA189" s="26">
        <f t="shared" si="55"/>
        <v>0.17939264606968874</v>
      </c>
      <c r="AB189" s="26">
        <f t="shared" si="55"/>
        <v>0.18149362585271933</v>
      </c>
      <c r="AC189" s="26">
        <f t="shared" si="55"/>
        <v>0.14052788628745683</v>
      </c>
    </row>
    <row r="190" spans="1:29" ht="15" customHeight="1">
      <c r="A190" s="16" t="s">
        <v>15</v>
      </c>
      <c r="B190" s="26">
        <f aca="true" t="shared" si="56" ref="B190:W190">B25/B$165*100</f>
        <v>0.12541342213032383</v>
      </c>
      <c r="C190" s="26">
        <f t="shared" si="56"/>
        <v>0.5066716496771586</v>
      </c>
      <c r="D190" s="26">
        <f t="shared" si="56"/>
        <v>0.8140840666670548</v>
      </c>
      <c r="E190" s="26">
        <f t="shared" si="56"/>
        <v>0.8647911511048146</v>
      </c>
      <c r="F190" s="26">
        <f t="shared" si="56"/>
        <v>1.5940510584125083</v>
      </c>
      <c r="G190" s="26">
        <f t="shared" si="56"/>
        <v>1.7069318099901736</v>
      </c>
      <c r="H190" s="26">
        <f t="shared" si="56"/>
        <v>0.7289313608719934</v>
      </c>
      <c r="I190" s="26">
        <f t="shared" si="56"/>
        <v>1.1271214648647643</v>
      </c>
      <c r="J190" s="26">
        <f t="shared" si="56"/>
        <v>0.9302647466012184</v>
      </c>
      <c r="K190" s="26">
        <f t="shared" si="56"/>
        <v>0.8407218879920834</v>
      </c>
      <c r="L190" s="26">
        <f t="shared" si="56"/>
        <v>0.7676877818336882</v>
      </c>
      <c r="M190" s="26">
        <f t="shared" si="56"/>
        <v>1.083917772150847</v>
      </c>
      <c r="N190" s="26">
        <f t="shared" si="56"/>
        <v>1.6687933931268069</v>
      </c>
      <c r="O190" s="26">
        <f t="shared" si="56"/>
        <v>0.9240560972529887</v>
      </c>
      <c r="P190" s="26">
        <f t="shared" si="56"/>
        <v>1.5741978493930064</v>
      </c>
      <c r="Q190" s="26">
        <f t="shared" si="56"/>
        <v>1.3029365758936278</v>
      </c>
      <c r="R190" s="26">
        <f t="shared" si="56"/>
        <v>1.0359381689958038</v>
      </c>
      <c r="S190" s="26">
        <f t="shared" si="56"/>
        <v>1.4591041104282998</v>
      </c>
      <c r="T190" s="26">
        <f t="shared" si="56"/>
        <v>0.23773693223665648</v>
      </c>
      <c r="U190" s="26">
        <f t="shared" si="56"/>
        <v>0.4723270876993645</v>
      </c>
      <c r="V190" s="26">
        <f t="shared" si="56"/>
        <v>0.8002523887626375</v>
      </c>
      <c r="W190" s="26">
        <f t="shared" si="56"/>
        <v>0.5539471287778592</v>
      </c>
      <c r="X190" s="26">
        <f t="shared" si="55"/>
        <v>0.46948762464936883</v>
      </c>
      <c r="Y190" s="26">
        <f t="shared" si="55"/>
        <v>0.21247391314841457</v>
      </c>
      <c r="Z190" s="26">
        <f t="shared" si="55"/>
        <v>0.6355079418471726</v>
      </c>
      <c r="AA190" s="26">
        <f t="shared" si="55"/>
        <v>1.205795698715966</v>
      </c>
      <c r="AB190" s="26">
        <f t="shared" si="55"/>
        <v>0.9172059662071299</v>
      </c>
      <c r="AC190" s="26">
        <f t="shared" si="55"/>
        <v>0.96449376244361</v>
      </c>
    </row>
    <row r="191" spans="1:29" ht="15" customHeight="1">
      <c r="A191" s="18" t="s">
        <v>27</v>
      </c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>
        <f t="shared" si="55"/>
        <v>0.0058438961776285745</v>
      </c>
      <c r="Y191" s="26">
        <f t="shared" si="55"/>
        <v>0.005095777482365115</v>
      </c>
      <c r="Z191" s="26">
        <f t="shared" si="55"/>
        <v>0.029880107819868912</v>
      </c>
      <c r="AA191" s="26">
        <f t="shared" si="55"/>
        <v>0.018709302638707376</v>
      </c>
      <c r="AB191" s="26">
        <f t="shared" si="55"/>
        <v>0.052118026819387875</v>
      </c>
      <c r="AC191" s="26">
        <f t="shared" si="55"/>
        <v>0.003843292421684014</v>
      </c>
    </row>
    <row r="192" spans="1:29" ht="15" customHeight="1">
      <c r="A192" s="18" t="s">
        <v>28</v>
      </c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>
        <f t="shared" si="55"/>
        <v>0.4636437284717403</v>
      </c>
      <c r="Y192" s="26">
        <f t="shared" si="55"/>
        <v>0.20737813566604943</v>
      </c>
      <c r="Z192" s="26">
        <f t="shared" si="55"/>
        <v>0.6056278340273038</v>
      </c>
      <c r="AA192" s="26">
        <f t="shared" si="55"/>
        <v>1.1870863960772586</v>
      </c>
      <c r="AB192" s="26">
        <f t="shared" si="55"/>
        <v>0.8650879393877421</v>
      </c>
      <c r="AC192" s="26">
        <f t="shared" si="55"/>
        <v>0.9606504700219259</v>
      </c>
    </row>
    <row r="193" spans="1:29" ht="15" customHeight="1">
      <c r="A193" s="16" t="s">
        <v>16</v>
      </c>
      <c r="B193" s="26">
        <f aca="true" t="shared" si="57" ref="B193:W200">B28/B$165*100</f>
        <v>1.117465748468911</v>
      </c>
      <c r="C193" s="26">
        <f t="shared" si="57"/>
        <v>1.8110610684070956</v>
      </c>
      <c r="D193" s="26">
        <f t="shared" si="57"/>
        <v>0.30237408190490606</v>
      </c>
      <c r="E193" s="26">
        <f t="shared" si="57"/>
        <v>0.2423373504713451</v>
      </c>
      <c r="F193" s="26">
        <f t="shared" si="57"/>
        <v>0.5364675791570328</v>
      </c>
      <c r="G193" s="26">
        <f t="shared" si="57"/>
        <v>0.48411757936151617</v>
      </c>
      <c r="H193" s="26">
        <f t="shared" si="57"/>
        <v>0.9372147532114756</v>
      </c>
      <c r="I193" s="26">
        <f t="shared" si="57"/>
        <v>2.23339604690219</v>
      </c>
      <c r="J193" s="26">
        <f t="shared" si="57"/>
        <v>1.0490069152900705</v>
      </c>
      <c r="K193" s="26">
        <f t="shared" si="57"/>
        <v>1.0461121703053669</v>
      </c>
      <c r="L193" s="26">
        <f t="shared" si="57"/>
        <v>1.2330555537912884</v>
      </c>
      <c r="M193" s="26">
        <f t="shared" si="57"/>
        <v>1.399885449915768</v>
      </c>
      <c r="N193" s="26">
        <f t="shared" si="57"/>
        <v>1.7234425272662188</v>
      </c>
      <c r="O193" s="26">
        <f t="shared" si="57"/>
        <v>5.263360882082024</v>
      </c>
      <c r="P193" s="26">
        <f t="shared" si="57"/>
        <v>5.782053835504679</v>
      </c>
      <c r="Q193" s="26">
        <f t="shared" si="57"/>
        <v>5.176805148811281</v>
      </c>
      <c r="R193" s="26">
        <f t="shared" si="57"/>
        <v>4.547954421931435</v>
      </c>
      <c r="S193" s="26">
        <f t="shared" si="57"/>
        <v>4.847387371512644</v>
      </c>
      <c r="T193" s="26">
        <f t="shared" si="57"/>
        <v>7.396530405207627</v>
      </c>
      <c r="U193" s="26">
        <f t="shared" si="57"/>
        <v>8.15981801448166</v>
      </c>
      <c r="V193" s="26">
        <f t="shared" si="57"/>
        <v>8.492692990895444</v>
      </c>
      <c r="W193" s="26">
        <f t="shared" si="57"/>
        <v>9.243304761802037</v>
      </c>
      <c r="X193" s="26">
        <f t="shared" si="55"/>
        <v>9.442395794335491</v>
      </c>
      <c r="Y193" s="26">
        <f t="shared" si="55"/>
        <v>10.22910819212795</v>
      </c>
      <c r="Z193" s="26">
        <f t="shared" si="55"/>
        <v>9.687110964843418</v>
      </c>
      <c r="AA193" s="26">
        <f t="shared" si="55"/>
        <v>9.52390901903667</v>
      </c>
      <c r="AB193" s="26">
        <f t="shared" si="55"/>
        <v>10.26068618207641</v>
      </c>
      <c r="AC193" s="26">
        <f t="shared" si="55"/>
        <v>8.011464553038131</v>
      </c>
    </row>
    <row r="194" spans="1:29" ht="15" customHeight="1">
      <c r="A194" s="17" t="s">
        <v>29</v>
      </c>
      <c r="B194" s="26">
        <f t="shared" si="57"/>
        <v>0</v>
      </c>
      <c r="C194" s="26">
        <f t="shared" si="57"/>
        <v>0</v>
      </c>
      <c r="D194" s="26">
        <f t="shared" si="57"/>
        <v>0</v>
      </c>
      <c r="E194" s="26">
        <f t="shared" si="57"/>
        <v>0</v>
      </c>
      <c r="F194" s="26">
        <f t="shared" si="57"/>
        <v>0</v>
      </c>
      <c r="G194" s="26">
        <f t="shared" si="57"/>
        <v>0</v>
      </c>
      <c r="H194" s="26">
        <f t="shared" si="57"/>
        <v>0</v>
      </c>
      <c r="I194" s="26">
        <f t="shared" si="57"/>
        <v>0</v>
      </c>
      <c r="J194" s="26">
        <f t="shared" si="57"/>
        <v>0</v>
      </c>
      <c r="K194" s="26">
        <f t="shared" si="57"/>
        <v>0</v>
      </c>
      <c r="L194" s="26">
        <f t="shared" si="57"/>
        <v>0</v>
      </c>
      <c r="M194" s="26">
        <f t="shared" si="57"/>
        <v>0</v>
      </c>
      <c r="N194" s="26">
        <f t="shared" si="57"/>
        <v>0</v>
      </c>
      <c r="O194" s="26">
        <f t="shared" si="57"/>
        <v>0</v>
      </c>
      <c r="P194" s="26">
        <f t="shared" si="57"/>
        <v>0</v>
      </c>
      <c r="Q194" s="26">
        <f t="shared" si="57"/>
        <v>0</v>
      </c>
      <c r="R194" s="26">
        <f t="shared" si="57"/>
        <v>0</v>
      </c>
      <c r="S194" s="26">
        <f t="shared" si="57"/>
        <v>0</v>
      </c>
      <c r="T194" s="26">
        <f t="shared" si="57"/>
        <v>0</v>
      </c>
      <c r="U194" s="26">
        <f t="shared" si="57"/>
        <v>0</v>
      </c>
      <c r="V194" s="26">
        <f t="shared" si="57"/>
        <v>0</v>
      </c>
      <c r="W194" s="26">
        <f t="shared" si="57"/>
        <v>0</v>
      </c>
      <c r="X194" s="26">
        <f t="shared" si="55"/>
        <v>7.081023866706203</v>
      </c>
      <c r="Y194" s="26">
        <f t="shared" si="55"/>
        <v>7.626841398149664</v>
      </c>
      <c r="Z194" s="26">
        <f t="shared" si="55"/>
        <v>7.673030724079171</v>
      </c>
      <c r="AA194" s="26">
        <f t="shared" si="55"/>
        <v>7.469284672758057</v>
      </c>
      <c r="AB194" s="26">
        <f t="shared" si="55"/>
        <v>8.226531765038594</v>
      </c>
      <c r="AC194" s="26">
        <f t="shared" si="55"/>
        <v>6.295806093903576</v>
      </c>
    </row>
    <row r="195" spans="1:29" ht="15" customHeight="1">
      <c r="A195" s="17" t="s">
        <v>30</v>
      </c>
      <c r="B195" s="26">
        <f t="shared" si="57"/>
        <v>0</v>
      </c>
      <c r="C195" s="26">
        <f t="shared" si="57"/>
        <v>0</v>
      </c>
      <c r="D195" s="26">
        <f t="shared" si="57"/>
        <v>0</v>
      </c>
      <c r="E195" s="26">
        <f t="shared" si="57"/>
        <v>0</v>
      </c>
      <c r="F195" s="26">
        <f t="shared" si="57"/>
        <v>0</v>
      </c>
      <c r="G195" s="26">
        <f t="shared" si="57"/>
        <v>0</v>
      </c>
      <c r="H195" s="26">
        <f t="shared" si="57"/>
        <v>0</v>
      </c>
      <c r="I195" s="26">
        <f t="shared" si="57"/>
        <v>0</v>
      </c>
      <c r="J195" s="26">
        <f t="shared" si="57"/>
        <v>0</v>
      </c>
      <c r="K195" s="26">
        <f t="shared" si="57"/>
        <v>0</v>
      </c>
      <c r="L195" s="26">
        <f t="shared" si="57"/>
        <v>0</v>
      </c>
      <c r="M195" s="26">
        <f t="shared" si="57"/>
        <v>0</v>
      </c>
      <c r="N195" s="26">
        <f t="shared" si="57"/>
        <v>0</v>
      </c>
      <c r="O195" s="26">
        <f t="shared" si="57"/>
        <v>0</v>
      </c>
      <c r="P195" s="26">
        <f t="shared" si="57"/>
        <v>0</v>
      </c>
      <c r="Q195" s="26">
        <f t="shared" si="57"/>
        <v>0</v>
      </c>
      <c r="R195" s="26">
        <f t="shared" si="57"/>
        <v>0</v>
      </c>
      <c r="S195" s="26">
        <f t="shared" si="57"/>
        <v>0</v>
      </c>
      <c r="T195" s="26">
        <f t="shared" si="57"/>
        <v>0</v>
      </c>
      <c r="U195" s="26">
        <f t="shared" si="57"/>
        <v>0</v>
      </c>
      <c r="V195" s="26">
        <f t="shared" si="57"/>
        <v>0</v>
      </c>
      <c r="W195" s="26">
        <f t="shared" si="57"/>
        <v>0</v>
      </c>
      <c r="X195" s="26">
        <f t="shared" si="55"/>
        <v>2.3613719276292864</v>
      </c>
      <c r="Y195" s="26">
        <f t="shared" si="55"/>
        <v>2.602266793978285</v>
      </c>
      <c r="Z195" s="26">
        <f t="shared" si="55"/>
        <v>2.014080240764247</v>
      </c>
      <c r="AA195" s="26">
        <f t="shared" si="55"/>
        <v>2.0546243462786133</v>
      </c>
      <c r="AB195" s="26">
        <f t="shared" si="55"/>
        <v>2.034154417037818</v>
      </c>
      <c r="AC195" s="26">
        <f t="shared" si="55"/>
        <v>1.7156584591345547</v>
      </c>
    </row>
    <row r="196" spans="1:29" ht="15" customHeight="1">
      <c r="A196" s="16" t="s">
        <v>17</v>
      </c>
      <c r="B196" s="26">
        <f t="shared" si="57"/>
        <v>0.07396176176916534</v>
      </c>
      <c r="C196" s="26">
        <f t="shared" si="57"/>
        <v>0.0009669306291548829</v>
      </c>
      <c r="D196" s="26">
        <f t="shared" si="57"/>
        <v>0</v>
      </c>
      <c r="E196" s="26">
        <f t="shared" si="57"/>
        <v>0.07973003738451181</v>
      </c>
      <c r="F196" s="26">
        <f t="shared" si="57"/>
        <v>0.029862170223558863</v>
      </c>
      <c r="G196" s="26">
        <f t="shared" si="57"/>
        <v>0.0063233748610438375</v>
      </c>
      <c r="H196" s="26">
        <f t="shared" si="57"/>
        <v>0.26897724548198665</v>
      </c>
      <c r="I196" s="26">
        <f t="shared" si="57"/>
        <v>1.5763138817860536</v>
      </c>
      <c r="J196" s="26">
        <f t="shared" si="57"/>
        <v>0.020337592303725928</v>
      </c>
      <c r="K196" s="26">
        <f t="shared" si="57"/>
        <v>0.01715804878267638</v>
      </c>
      <c r="L196" s="26">
        <f t="shared" si="57"/>
        <v>0.005902760272621436</v>
      </c>
      <c r="M196" s="26">
        <f t="shared" si="57"/>
        <v>0.03338590812993209</v>
      </c>
      <c r="N196" s="26">
        <f t="shared" si="57"/>
        <v>0.056589696688253074</v>
      </c>
      <c r="O196" s="26">
        <f t="shared" si="57"/>
        <v>0.8456385824744539</v>
      </c>
      <c r="P196" s="26">
        <f t="shared" si="57"/>
        <v>0.2569571868606307</v>
      </c>
      <c r="Q196" s="26">
        <f t="shared" si="57"/>
        <v>0.45053353446125044</v>
      </c>
      <c r="R196" s="26">
        <f t="shared" si="57"/>
        <v>0.3974910253064808</v>
      </c>
      <c r="S196" s="26">
        <f t="shared" si="57"/>
        <v>0.23631636539392845</v>
      </c>
      <c r="T196" s="26">
        <f t="shared" si="57"/>
        <v>0.1514660710281876</v>
      </c>
      <c r="U196" s="26">
        <f t="shared" si="57"/>
        <v>0.2296559771179562</v>
      </c>
      <c r="V196" s="26">
        <f t="shared" si="57"/>
        <v>0.23902899346223563</v>
      </c>
      <c r="W196" s="26">
        <f t="shared" si="57"/>
        <v>0.3266639556883518</v>
      </c>
      <c r="X196" s="26">
        <f t="shared" si="55"/>
        <v>0.17901661773574687</v>
      </c>
      <c r="Y196" s="26">
        <f t="shared" si="55"/>
        <v>0.8766656264275277</v>
      </c>
      <c r="Z196" s="26">
        <f t="shared" si="55"/>
        <v>0.6840296996166745</v>
      </c>
      <c r="AA196" s="26">
        <f t="shared" si="55"/>
        <v>0.39798178866684525</v>
      </c>
      <c r="AB196" s="26">
        <f t="shared" si="55"/>
        <v>0.2950871201171335</v>
      </c>
      <c r="AC196" s="26">
        <f t="shared" si="55"/>
        <v>0.2893405579777716</v>
      </c>
    </row>
    <row r="197" spans="1:29" ht="15" customHeight="1">
      <c r="A197" s="16" t="s">
        <v>13</v>
      </c>
      <c r="B197" s="26">
        <f t="shared" si="57"/>
        <v>0.43573124868356106</v>
      </c>
      <c r="C197" s="26">
        <f t="shared" si="57"/>
        <v>0.0734867278157711</v>
      </c>
      <c r="D197" s="26">
        <f t="shared" si="57"/>
        <v>0.0779194749524181</v>
      </c>
      <c r="E197" s="26">
        <f t="shared" si="57"/>
        <v>0.0832269688487448</v>
      </c>
      <c r="F197" s="26">
        <f t="shared" si="57"/>
        <v>0.6157495381308475</v>
      </c>
      <c r="G197" s="26">
        <f t="shared" si="57"/>
        <v>0.36409992449890416</v>
      </c>
      <c r="H197" s="26">
        <f t="shared" si="57"/>
        <v>0.530390451439733</v>
      </c>
      <c r="I197" s="26">
        <f t="shared" si="57"/>
        <v>0.14450943359895288</v>
      </c>
      <c r="J197" s="26">
        <f t="shared" si="57"/>
        <v>0.13564398245625378</v>
      </c>
      <c r="K197" s="26">
        <f t="shared" si="57"/>
        <v>0.07740811516381213</v>
      </c>
      <c r="L197" s="26">
        <f t="shared" si="57"/>
        <v>0.3587069040592875</v>
      </c>
      <c r="M197" s="26">
        <f t="shared" si="57"/>
        <v>0.18246856968368533</v>
      </c>
      <c r="N197" s="26">
        <f t="shared" si="57"/>
        <v>0.09853477538369945</v>
      </c>
      <c r="O197" s="26">
        <f t="shared" si="57"/>
        <v>0.1570405928837892</v>
      </c>
      <c r="P197" s="26">
        <f t="shared" si="57"/>
        <v>0.023408099379687478</v>
      </c>
      <c r="Q197" s="26">
        <f t="shared" si="57"/>
        <v>0</v>
      </c>
      <c r="R197" s="26">
        <f t="shared" si="57"/>
        <v>0</v>
      </c>
      <c r="S197" s="26">
        <f t="shared" si="57"/>
        <v>0</v>
      </c>
      <c r="T197" s="26">
        <f t="shared" si="57"/>
        <v>0.021354270359563974</v>
      </c>
      <c r="U197" s="26">
        <f t="shared" si="57"/>
        <v>0</v>
      </c>
      <c r="V197" s="26">
        <f t="shared" si="57"/>
        <v>0</v>
      </c>
      <c r="W197" s="26">
        <f t="shared" si="57"/>
        <v>0</v>
      </c>
      <c r="X197" s="26">
        <f t="shared" si="55"/>
        <v>0</v>
      </c>
      <c r="Y197" s="26">
        <f t="shared" si="55"/>
        <v>0</v>
      </c>
      <c r="Z197" s="26">
        <f t="shared" si="55"/>
        <v>0</v>
      </c>
      <c r="AA197" s="26">
        <f t="shared" si="55"/>
        <v>0</v>
      </c>
      <c r="AB197" s="26">
        <f t="shared" si="55"/>
        <v>0</v>
      </c>
      <c r="AC197" s="26">
        <f t="shared" si="55"/>
        <v>0</v>
      </c>
    </row>
    <row r="198" spans="1:29" ht="15" customHeight="1">
      <c r="A198" s="16" t="s">
        <v>10</v>
      </c>
      <c r="B198" s="26">
        <f t="shared" si="57"/>
        <v>0.16721789617376512</v>
      </c>
      <c r="C198" s="26">
        <f t="shared" si="57"/>
        <v>0.13343642682337384</v>
      </c>
      <c r="D198" s="26">
        <f t="shared" si="57"/>
        <v>0</v>
      </c>
      <c r="E198" s="26">
        <f t="shared" si="57"/>
        <v>0</v>
      </c>
      <c r="F198" s="26">
        <f t="shared" si="57"/>
        <v>0</v>
      </c>
      <c r="G198" s="26">
        <f t="shared" si="57"/>
        <v>0</v>
      </c>
      <c r="H198" s="26">
        <f t="shared" si="57"/>
        <v>0.44627833193018024</v>
      </c>
      <c r="I198" s="26">
        <f t="shared" si="57"/>
        <v>0.9357934069160804</v>
      </c>
      <c r="J198" s="26">
        <f t="shared" si="57"/>
        <v>0</v>
      </c>
      <c r="K198" s="26">
        <f t="shared" si="57"/>
        <v>0</v>
      </c>
      <c r="L198" s="26">
        <f t="shared" si="57"/>
        <v>0</v>
      </c>
      <c r="M198" s="26">
        <f t="shared" si="57"/>
        <v>0</v>
      </c>
      <c r="N198" s="26">
        <f t="shared" si="57"/>
        <v>0</v>
      </c>
      <c r="O198" s="26">
        <f t="shared" si="57"/>
        <v>0</v>
      </c>
      <c r="P198" s="26">
        <f t="shared" si="57"/>
        <v>0</v>
      </c>
      <c r="Q198" s="26">
        <f t="shared" si="57"/>
        <v>0</v>
      </c>
      <c r="R198" s="26">
        <f t="shared" si="57"/>
        <v>0</v>
      </c>
      <c r="S198" s="26">
        <f t="shared" si="57"/>
        <v>0</v>
      </c>
      <c r="T198" s="26">
        <f t="shared" si="57"/>
        <v>0</v>
      </c>
      <c r="U198" s="26">
        <f t="shared" si="57"/>
        <v>0</v>
      </c>
      <c r="V198" s="26">
        <f t="shared" si="57"/>
        <v>0</v>
      </c>
      <c r="W198" s="26">
        <f t="shared" si="57"/>
        <v>0</v>
      </c>
      <c r="X198" s="26">
        <f t="shared" si="55"/>
        <v>0.0005256753622032617</v>
      </c>
      <c r="Y198" s="26">
        <f t="shared" si="55"/>
        <v>0.000993137703489163</v>
      </c>
      <c r="Z198" s="26">
        <f t="shared" si="55"/>
        <v>0.0004993978494388644</v>
      </c>
      <c r="AA198" s="26">
        <f t="shared" si="55"/>
        <v>0.0006947813318818694</v>
      </c>
      <c r="AB198" s="26">
        <f t="shared" si="55"/>
        <v>0.00010885008792121389</v>
      </c>
      <c r="AC198" s="26">
        <f t="shared" si="55"/>
        <v>0</v>
      </c>
    </row>
    <row r="199" spans="1:29" ht="15" customHeight="1">
      <c r="A199" s="16" t="s">
        <v>22</v>
      </c>
      <c r="B199" s="26">
        <f t="shared" si="57"/>
        <v>0</v>
      </c>
      <c r="C199" s="26">
        <f t="shared" si="57"/>
        <v>0</v>
      </c>
      <c r="D199" s="26">
        <f t="shared" si="57"/>
        <v>0</v>
      </c>
      <c r="E199" s="26">
        <f t="shared" si="57"/>
        <v>0</v>
      </c>
      <c r="F199" s="26">
        <f t="shared" si="57"/>
        <v>0</v>
      </c>
      <c r="G199" s="26">
        <f t="shared" si="57"/>
        <v>0</v>
      </c>
      <c r="H199" s="26">
        <f t="shared" si="57"/>
        <v>0</v>
      </c>
      <c r="I199" s="26">
        <f t="shared" si="57"/>
        <v>0</v>
      </c>
      <c r="J199" s="26">
        <f t="shared" si="57"/>
        <v>0</v>
      </c>
      <c r="K199" s="26">
        <f t="shared" si="57"/>
        <v>0</v>
      </c>
      <c r="L199" s="26">
        <f t="shared" si="57"/>
        <v>0</v>
      </c>
      <c r="M199" s="26">
        <f t="shared" si="57"/>
        <v>0</v>
      </c>
      <c r="N199" s="26">
        <f t="shared" si="57"/>
        <v>0</v>
      </c>
      <c r="O199" s="26">
        <f t="shared" si="57"/>
        <v>0</v>
      </c>
      <c r="P199" s="26">
        <f t="shared" si="57"/>
        <v>0</v>
      </c>
      <c r="Q199" s="26">
        <f t="shared" si="57"/>
        <v>0</v>
      </c>
      <c r="R199" s="26">
        <f t="shared" si="57"/>
        <v>0</v>
      </c>
      <c r="S199" s="26">
        <f t="shared" si="57"/>
        <v>0</v>
      </c>
      <c r="T199" s="26">
        <f t="shared" si="57"/>
        <v>0</v>
      </c>
      <c r="U199" s="26">
        <f t="shared" si="57"/>
        <v>0</v>
      </c>
      <c r="V199" s="26">
        <f t="shared" si="57"/>
        <v>0</v>
      </c>
      <c r="W199" s="26">
        <f t="shared" si="57"/>
        <v>0.08767511808087651</v>
      </c>
      <c r="X199" s="26">
        <f t="shared" si="55"/>
        <v>0.006153388333016339</v>
      </c>
      <c r="Y199" s="26">
        <f t="shared" si="55"/>
        <v>0.010783507669499204</v>
      </c>
      <c r="Z199" s="26">
        <f t="shared" si="55"/>
        <v>0.14126665499893296</v>
      </c>
      <c r="AA199" s="26">
        <f t="shared" si="55"/>
        <v>0.008480140144239192</v>
      </c>
      <c r="AB199" s="26">
        <f t="shared" si="55"/>
        <v>0.027654548548924428</v>
      </c>
      <c r="AC199" s="26">
        <f t="shared" si="55"/>
        <v>0.06526253181783816</v>
      </c>
    </row>
    <row r="200" spans="1:29" ht="15" customHeight="1">
      <c r="A200" s="16" t="s">
        <v>23</v>
      </c>
      <c r="B200" s="26">
        <f t="shared" si="57"/>
        <v>0</v>
      </c>
      <c r="C200" s="26">
        <f t="shared" si="57"/>
        <v>0</v>
      </c>
      <c r="D200" s="26">
        <f t="shared" si="57"/>
        <v>0</v>
      </c>
      <c r="E200" s="26">
        <f t="shared" si="57"/>
        <v>0</v>
      </c>
      <c r="F200" s="26">
        <f t="shared" si="57"/>
        <v>0</v>
      </c>
      <c r="G200" s="26">
        <f t="shared" si="57"/>
        <v>0</v>
      </c>
      <c r="H200" s="26">
        <f t="shared" si="57"/>
        <v>0</v>
      </c>
      <c r="I200" s="26">
        <f t="shared" si="57"/>
        <v>0</v>
      </c>
      <c r="J200" s="26">
        <f t="shared" si="57"/>
        <v>0</v>
      </c>
      <c r="K200" s="26">
        <f t="shared" si="57"/>
        <v>0</v>
      </c>
      <c r="L200" s="26">
        <f t="shared" si="57"/>
        <v>0</v>
      </c>
      <c r="M200" s="26">
        <f t="shared" si="57"/>
        <v>0</v>
      </c>
      <c r="N200" s="26">
        <f t="shared" si="57"/>
        <v>0</v>
      </c>
      <c r="O200" s="26">
        <f t="shared" si="57"/>
        <v>0</v>
      </c>
      <c r="P200" s="26">
        <f t="shared" si="57"/>
        <v>0</v>
      </c>
      <c r="Q200" s="26">
        <f t="shared" si="57"/>
        <v>0</v>
      </c>
      <c r="R200" s="26">
        <f t="shared" si="57"/>
        <v>0</v>
      </c>
      <c r="S200" s="26">
        <f t="shared" si="57"/>
        <v>0</v>
      </c>
      <c r="T200" s="26">
        <f t="shared" si="57"/>
        <v>0</v>
      </c>
      <c r="U200" s="26">
        <f t="shared" si="57"/>
        <v>0</v>
      </c>
      <c r="V200" s="26">
        <f t="shared" si="57"/>
        <v>0</v>
      </c>
      <c r="W200" s="26">
        <f t="shared" si="57"/>
        <v>0.05828672078867622</v>
      </c>
      <c r="X200" s="26">
        <f t="shared" si="55"/>
        <v>0.08155832400022321</v>
      </c>
      <c r="Y200" s="26">
        <f t="shared" si="55"/>
        <v>0.03688122203700952</v>
      </c>
      <c r="Z200" s="26">
        <f t="shared" si="55"/>
        <v>0</v>
      </c>
      <c r="AA200" s="26">
        <f t="shared" si="55"/>
        <v>0.00010878871934666602</v>
      </c>
      <c r="AB200" s="26">
        <f t="shared" si="55"/>
        <v>0.000552999619249855</v>
      </c>
      <c r="AC200" s="26">
        <f t="shared" si="55"/>
        <v>0</v>
      </c>
    </row>
    <row r="201" spans="1:29" ht="15" customHeight="1">
      <c r="A201" s="19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30"/>
      <c r="Y201" s="30"/>
      <c r="Z201" s="30"/>
      <c r="AA201" s="30"/>
      <c r="AB201" s="30"/>
      <c r="AC201" s="30"/>
    </row>
    <row r="202" s="23" customFormat="1" ht="15" customHeight="1">
      <c r="A202" s="24" t="s">
        <v>31</v>
      </c>
    </row>
    <row r="203" spans="1:29" ht="15" customHeight="1">
      <c r="A203" s="24" t="s">
        <v>40</v>
      </c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AC203" s="1" t="s">
        <v>35</v>
      </c>
    </row>
    <row r="204" spans="1:33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30"/>
      <c r="W204" s="30"/>
      <c r="X204" s="30"/>
      <c r="Y204" s="30"/>
      <c r="Z204" s="30"/>
      <c r="AA204" s="30"/>
      <c r="AB204" s="30"/>
      <c r="AC204" s="30"/>
      <c r="AD204" s="2"/>
      <c r="AE204" s="2"/>
      <c r="AF204" s="2"/>
      <c r="AG204" s="2"/>
    </row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</sheetData>
  <mergeCells count="10">
    <mergeCell ref="A167:AC167"/>
    <mergeCell ref="A168:AC168"/>
    <mergeCell ref="A84:AC84"/>
    <mergeCell ref="A85:AC85"/>
    <mergeCell ref="A126:AC126"/>
    <mergeCell ref="A127:AC127"/>
    <mergeCell ref="A2:AC2"/>
    <mergeCell ref="A3:AC3"/>
    <mergeCell ref="A43:AC43"/>
    <mergeCell ref="A44:AC4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2009-08-28T21:33:35Z</dcterms:created>
  <dcterms:modified xsi:type="dcterms:W3CDTF">2009-09-01T16:59:03Z</dcterms:modified>
  <cp:category/>
  <cp:version/>
  <cp:contentType/>
  <cp:contentStatus/>
</cp:coreProperties>
</file>