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Yucatán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<sst xmlns="http://schemas.openxmlformats.org/spreadsheetml/2006/main" count="191" uniqueCount="46">
  <si>
    <t>(Miles de Pesos)</t>
  </si>
  <si>
    <t>Concepto/Año</t>
  </si>
  <si>
    <t>Ingresos Totales</t>
  </si>
  <si>
    <t>Impuestos</t>
  </si>
  <si>
    <t>Derechos</t>
  </si>
  <si>
    <t>Productos</t>
  </si>
  <si>
    <t>Aprovechamientos</t>
  </si>
  <si>
    <t>Contribución de mejoras</t>
  </si>
  <si>
    <t>Participaciones Federales</t>
  </si>
  <si>
    <t>Deuda Pública</t>
  </si>
  <si>
    <t>Por cuenta de terceros</t>
  </si>
  <si>
    <t xml:space="preserve">Transferencias </t>
  </si>
  <si>
    <t>Otros  Ingresos</t>
  </si>
  <si>
    <t>Disponibilidades</t>
  </si>
  <si>
    <t>Obras Públicas</t>
  </si>
  <si>
    <t>Transferencias</t>
  </si>
  <si>
    <t>Deuda pública</t>
  </si>
  <si>
    <t>(Estructura porcentual)</t>
  </si>
  <si>
    <t>Gastos  Totales</t>
  </si>
  <si>
    <t>(Variación porcentual real anual)</t>
  </si>
  <si>
    <t>(Porcentajes del PIB de Yucatán)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</si>
  <si>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</si>
  <si>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</si>
  <si>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</si>
  <si>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</si>
  <si>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</si>
  <si>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</si>
  <si>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</si>
  <si>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</si>
  <si>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</si>
  <si>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</si>
  <si>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</si>
  <si>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</si>
  <si>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</si>
  <si>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 xml:space="preserve"> </t>
  </si>
  <si>
    <t>Yucatán: Situación de las Finanzas Públicas, 1980-2007</t>
  </si>
  <si>
    <t>Yucatan: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</si>
  <si>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</si>
  <si>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</si>
  <si>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</si>
  <si>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</si>
  <si>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</si>
  <si>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</si>
  <si>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</si>
  <si>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(Miles de pesos constantes, base 2003 = 100)*</t>
  </si>
  <si>
    <t>n.s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</si>
</sst>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###\ ###\ ###\ ###\ ##0"/>
    <numFmt numFmtId="205" formatCode="###\ ###\ ###\ ##0"/>
    <numFmt numFmtId="206" formatCode="###\ ###\ ###\ ###0"/>
    <numFmt numFmtId="207" formatCode="_-[$€-2]* #,##0.00_-;\-[$€-2]* #,##0.00_-;_-[$€-2]* &quot;-&quot;??_-"/>
    <numFmt numFmtId="208" formatCode="#,##0.0_ ;\-#,##0.0\ "/>
    <numFmt numFmtId="209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18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18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0" xfId="0" applyNumberFormat="1" applyFont="1" applyFill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87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183" fontId="5" fillId="2" borderId="2" xfId="0" applyNumberFormat="1" applyFont="1" applyFill="1" applyBorder="1" applyAlignment="1">
      <alignment vertical="center"/>
    </xf>
    <xf numFmtId="183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65784753"/>
        <c:axId val="55191866"/>
      </c:bar3D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65784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26964747"/>
        <c:axId val="41356132"/>
      </c:bar3D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56132"/>
        <c:crosses val="autoZero"/>
        <c:auto val="1"/>
        <c:lblOffset val="100"/>
        <c:noMultiLvlLbl val="0"/>
      </c:catAx>
      <c:valAx>
        <c:axId val="41356132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26964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15998671"/>
        <c:axId val="9770312"/>
      </c:bar3D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770312"/>
        <c:crosses val="autoZero"/>
        <c:auto val="1"/>
        <c:lblOffset val="100"/>
        <c:noMultiLvlLbl val="0"/>
      </c:catAx>
      <c:valAx>
        <c:axId val="977031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59986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823945"/>
        <c:axId val="53197778"/>
      </c:line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97778"/>
        <c:crosses val="autoZero"/>
        <c:auto val="1"/>
        <c:lblOffset val="100"/>
        <c:noMultiLvlLbl val="0"/>
      </c:catAx>
      <c:valAx>
        <c:axId val="53197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23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052732"/>
        <c:crosses val="autoZero"/>
        <c:auto val="1"/>
        <c:lblOffset val="100"/>
        <c:noMultiLvlLbl val="0"/>
      </c:catAx>
      <c:valAx>
        <c:axId val="1405273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017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59365725"/>
        <c:axId val="64529478"/>
      </c:bar3D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529478"/>
        <c:crosses val="autoZero"/>
        <c:auto val="1"/>
        <c:lblOffset val="100"/>
        <c:noMultiLvlLbl val="0"/>
      </c:catAx>
      <c:valAx>
        <c:axId val="64529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65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'[1]yucatan'!#REF!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'[1]yucatan'!#REF!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'[1]yucatan'!#REF!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43894391"/>
        <c:axId val="59505200"/>
      </c:bar3D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505200"/>
        <c:crosses val="autoZero"/>
        <c:auto val="1"/>
        <c:lblOffset val="100"/>
        <c:noMultiLvlLbl val="0"/>
      </c:catAx>
      <c:valAx>
        <c:axId val="5950520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894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0.94925</cdr:y>
    </cdr:from>
    <cdr:to>
      <cdr:x>0</cdr:x>
      <cdr:y>-536869.96275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0.74725</cdr:y>
    </cdr:from>
    <cdr:to>
      <cdr:x>0</cdr:x>
      <cdr:y>-536870.16475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0.31125</cdr:x>
      <cdr:y>0.24675</cdr:y>
    </cdr:from>
    <cdr:to>
      <cdr:x>0.36825</cdr:x>
      <cdr:y>0.32875</cdr:y>
    </cdr:to>
    <cdr:sp>
      <cdr:nvSpPr>
        <cdr:cNvPr id="2" name="Line 2"/>
        <cdr:cNvSpPr>
          <a:spLocks/>
        </cdr:cNvSpPr>
      </cdr:nvSpPr>
      <cdr:spPr>
        <a:xfrm flipH="1" flipV="1">
          <a:off x="4876800" y="0"/>
          <a:ext cx="89535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0.17175</cdr:x>
      <cdr:y>0.24675</cdr:y>
    </cdr:from>
    <cdr:to>
      <cdr:x>0.23275</cdr:x>
      <cdr:y>0.28275</cdr:y>
    </cdr:to>
    <cdr:sp>
      <cdr:nvSpPr>
        <cdr:cNvPr id="3" name="Line 3"/>
        <cdr:cNvSpPr>
          <a:spLocks/>
        </cdr:cNvSpPr>
      </cdr:nvSpPr>
      <cdr:spPr>
        <a:xfrm flipV="1">
          <a:off x="2686050" y="0"/>
          <a:ext cx="9525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0.976</cdr:y>
    </cdr:from>
    <cdr:to>
      <cdr:x>0</cdr:x>
      <cdr:y>-536869.936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0.9685</cdr:y>
    </cdr:from>
    <cdr:to>
      <cdr:x>0</cdr:x>
      <cdr:y>-536869.9435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0.975</cdr:y>
    </cdr:from>
    <cdr:to>
      <cdr:x>0</cdr:x>
      <cdr:y>-536869.937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0.97675</cdr:y>
    </cdr:from>
    <cdr:to>
      <cdr:x>0</cdr:x>
      <cdr:y>-536869.93525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205</xdr:row>
      <xdr:rowOff>0</xdr:rowOff>
    </xdr:from>
    <xdr:to>
      <xdr:col>12</xdr:col>
      <xdr:colOff>752475</xdr:colOff>
      <xdr:row>205</xdr:row>
      <xdr:rowOff>0</xdr:rowOff>
    </xdr:to>
    <xdr:graphicFrame>
      <xdr:nvGraphicFramePr>
        <xdr:cNvPr id="1" name="Chart 1"/>
        <xdr:cNvGraphicFramePr/>
      </xdr:nvGraphicFramePr>
      <xdr:xfrm>
        <a:off x="38100" y="38671500"/>
        <a:ext cx="1305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205</xdr:row>
      <xdr:rowOff>0</xdr:rowOff>
    </xdr:from>
    <xdr:to>
      <xdr:col>18</xdr:col>
      <xdr:colOff>790575</xdr:colOff>
      <xdr:row>205</xdr:row>
      <xdr:rowOff>0</xdr:rowOff>
    </xdr:to>
    <xdr:graphicFrame>
      <xdr:nvGraphicFramePr>
        <xdr:cNvPr id="2" name="Chart 2"/>
        <xdr:cNvGraphicFramePr/>
      </xdr:nvGraphicFramePr>
      <xdr:xfrm>
        <a:off x="13096875" y="38671500"/>
        <a:ext cx="5562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14</xdr:col>
      <xdr:colOff>142875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38100" y="38671500"/>
        <a:ext cx="14220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205</xdr:row>
      <xdr:rowOff>0</xdr:rowOff>
    </xdr:from>
    <xdr:to>
      <xdr:col>19</xdr:col>
      <xdr:colOff>523875</xdr:colOff>
      <xdr:row>205</xdr:row>
      <xdr:rowOff>0</xdr:rowOff>
    </xdr:to>
    <xdr:graphicFrame>
      <xdr:nvGraphicFramePr>
        <xdr:cNvPr id="4" name="Chart 4"/>
        <xdr:cNvGraphicFramePr/>
      </xdr:nvGraphicFramePr>
      <xdr:xfrm>
        <a:off x="14258925" y="38671500"/>
        <a:ext cx="5124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5" name="Chart 5"/>
        <xdr:cNvGraphicFramePr/>
      </xdr:nvGraphicFramePr>
      <xdr:xfrm>
        <a:off x="38100" y="38671500"/>
        <a:ext cx="15678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6" name="Chart 6"/>
        <xdr:cNvGraphicFramePr/>
      </xdr:nvGraphicFramePr>
      <xdr:xfrm>
        <a:off x="47625" y="38671500"/>
        <a:ext cx="15678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7" name="Chart 7"/>
        <xdr:cNvGraphicFramePr/>
      </xdr:nvGraphicFramePr>
      <xdr:xfrm>
        <a:off x="38100" y="38671500"/>
        <a:ext cx="15678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205</xdr:row>
      <xdr:rowOff>0</xdr:rowOff>
    </xdr:from>
    <xdr:to>
      <xdr:col>22</xdr:col>
      <xdr:colOff>0</xdr:colOff>
      <xdr:row>205</xdr:row>
      <xdr:rowOff>0</xdr:rowOff>
    </xdr:to>
    <xdr:graphicFrame>
      <xdr:nvGraphicFramePr>
        <xdr:cNvPr id="8" name="Chart 8"/>
        <xdr:cNvGraphicFramePr/>
      </xdr:nvGraphicFramePr>
      <xdr:xfrm>
        <a:off x="15935325" y="38671500"/>
        <a:ext cx="589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9" name="Chart 9"/>
        <xdr:cNvGraphicFramePr/>
      </xdr:nvGraphicFramePr>
      <xdr:xfrm>
        <a:off x="28575" y="38671500"/>
        <a:ext cx="156972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10" name="Chart 10"/>
        <xdr:cNvGraphicFramePr/>
      </xdr:nvGraphicFramePr>
      <xdr:xfrm>
        <a:off x="47625" y="38671500"/>
        <a:ext cx="15668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11" name="Chart 11"/>
        <xdr:cNvGraphicFramePr/>
      </xdr:nvGraphicFramePr>
      <xdr:xfrm>
        <a:off x="38100" y="38671500"/>
        <a:ext cx="15687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3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luis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38">
          <cell r="A38" t="str">
            <v>Yucatán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42">
          <cell r="B42">
            <v>15029646</v>
          </cell>
          <cell r="C42">
            <v>17218056</v>
          </cell>
          <cell r="D42">
            <v>20898510</v>
          </cell>
          <cell r="E42">
            <v>29029150</v>
          </cell>
          <cell r="F42">
            <v>36895171</v>
          </cell>
          <cell r="G42">
            <v>46043325</v>
          </cell>
          <cell r="H42">
            <v>56750579</v>
          </cell>
          <cell r="I42">
            <v>69230571</v>
          </cell>
          <cell r="J42">
            <v>76411137</v>
          </cell>
          <cell r="K42">
            <v>80398387</v>
          </cell>
          <cell r="L42">
            <v>88274545</v>
          </cell>
          <cell r="M42">
            <v>98498171</v>
          </cell>
          <cell r="N42">
            <v>107561335</v>
          </cell>
          <cell r="O42">
            <v>115672261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S205"/>
  <sheetViews>
    <sheetView tabSelected="1" workbookViewId="0" topLeftCell="Z54">
      <selection activeCell="AC63" sqref="AC63"/>
    </sheetView>
  </sheetViews>
  <sheetFormatPr defaultColWidth="11.421875" defaultRowHeight="19.5" customHeight="1"/>
  <cols>
    <col min="1" max="1" width="39.00390625" style="1" customWidth="1"/>
    <col min="2" max="16" width="13.28125" style="1" customWidth="1"/>
    <col min="17" max="29" width="14.8515625" style="1" customWidth="1"/>
    <col min="30" max="16384" width="11.421875" style="1" customWidth="1"/>
  </cols>
  <sheetData>
    <row r="1" ht="15" customHeight="1"/>
    <row r="2" spans="1:29" ht="15" customHeight="1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</row>
    <row r="6" spans="1:2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s="10" customFormat="1" ht="15" customHeight="1">
      <c r="A7" s="7" t="s">
        <v>2</v>
      </c>
      <c r="B7" s="8">
        <f>SUM(B8:B18)</f>
        <v>1804</v>
      </c>
      <c r="C7" s="8">
        <f aca="true" t="shared" si="0" ref="C7:W7">SUM(C8:C18)</f>
        <v>2759</v>
      </c>
      <c r="D7" s="8">
        <f t="shared" si="0"/>
        <v>3551</v>
      </c>
      <c r="E7" s="8">
        <f t="shared" si="0"/>
        <v>6911</v>
      </c>
      <c r="F7" s="8">
        <f t="shared" si="0"/>
        <v>14918</v>
      </c>
      <c r="G7" s="8">
        <f t="shared" si="0"/>
        <v>24266</v>
      </c>
      <c r="H7" s="8">
        <f t="shared" si="0"/>
        <v>34652</v>
      </c>
      <c r="I7" s="8">
        <f t="shared" si="0"/>
        <v>83127</v>
      </c>
      <c r="J7" s="8">
        <f t="shared" si="0"/>
        <v>175605</v>
      </c>
      <c r="K7" s="8">
        <f t="shared" si="0"/>
        <v>245614.66500000004</v>
      </c>
      <c r="L7" s="8">
        <f t="shared" si="0"/>
        <v>336892.80000000005</v>
      </c>
      <c r="M7" s="8">
        <f t="shared" si="0"/>
        <v>437387.64</v>
      </c>
      <c r="N7" s="8">
        <f t="shared" si="0"/>
        <v>728224.4299999999</v>
      </c>
      <c r="O7" s="8">
        <f t="shared" si="0"/>
        <v>776631.4480000001</v>
      </c>
      <c r="P7" s="8">
        <f t="shared" si="0"/>
        <v>900419.6340000001</v>
      </c>
      <c r="Q7" s="8">
        <f t="shared" si="0"/>
        <v>1079884.912</v>
      </c>
      <c r="R7" s="8">
        <f t="shared" si="0"/>
        <v>1403654.572</v>
      </c>
      <c r="S7" s="8">
        <f t="shared" si="0"/>
        <v>1890789.3819999998</v>
      </c>
      <c r="T7" s="8">
        <f t="shared" si="0"/>
        <v>2440400.7130000005</v>
      </c>
      <c r="U7" s="8">
        <f t="shared" si="0"/>
        <v>2803865.5959999994</v>
      </c>
      <c r="V7" s="8">
        <f t="shared" si="0"/>
        <v>3616930.19</v>
      </c>
      <c r="W7" s="8">
        <f t="shared" si="0"/>
        <v>8553005.303</v>
      </c>
      <c r="X7" s="8">
        <f aca="true" t="shared" si="1" ref="X7:AC7">SUM(X8:X18)</f>
        <v>8530146.075</v>
      </c>
      <c r="Y7" s="8">
        <f t="shared" si="1"/>
        <v>10311123.861</v>
      </c>
      <c r="Z7" s="8">
        <f t="shared" si="1"/>
        <v>10662083.467</v>
      </c>
      <c r="AA7" s="8">
        <f t="shared" si="1"/>
        <v>12846079.334</v>
      </c>
      <c r="AB7" s="8">
        <f t="shared" si="1"/>
        <v>15171056.3</v>
      </c>
      <c r="AC7" s="8">
        <f t="shared" si="1"/>
        <v>15001557.2</v>
      </c>
      <c r="AD7" s="9"/>
    </row>
    <row r="8" spans="1:31" ht="15" customHeight="1">
      <c r="A8" s="11" t="s">
        <v>3</v>
      </c>
      <c r="B8" s="12">
        <v>195</v>
      </c>
      <c r="C8" s="12">
        <v>142</v>
      </c>
      <c r="D8" s="12">
        <v>180</v>
      </c>
      <c r="E8" s="12">
        <v>231</v>
      </c>
      <c r="F8" s="12">
        <v>272</v>
      </c>
      <c r="G8" s="12">
        <v>445</v>
      </c>
      <c r="H8" s="12">
        <v>317</v>
      </c>
      <c r="I8" s="12">
        <v>397</v>
      </c>
      <c r="J8" s="12">
        <v>1050</v>
      </c>
      <c r="K8" s="13">
        <v>2459.25</v>
      </c>
      <c r="L8" s="13">
        <v>4346.4</v>
      </c>
      <c r="M8" s="13">
        <v>5335.39</v>
      </c>
      <c r="N8" s="13">
        <v>23657.49</v>
      </c>
      <c r="O8" s="13">
        <v>39299.49</v>
      </c>
      <c r="P8" s="13">
        <v>41887.222</v>
      </c>
      <c r="Q8" s="13">
        <v>42633.324</v>
      </c>
      <c r="R8" s="13">
        <v>51569.089</v>
      </c>
      <c r="S8" s="13">
        <v>69554.607</v>
      </c>
      <c r="T8" s="13">
        <v>105036.919</v>
      </c>
      <c r="U8" s="13">
        <v>131458.201</v>
      </c>
      <c r="V8" s="13">
        <v>157226.299</v>
      </c>
      <c r="W8" s="13">
        <v>180624.501</v>
      </c>
      <c r="X8" s="14">
        <v>195215.993</v>
      </c>
      <c r="Y8" s="14">
        <v>228874.111</v>
      </c>
      <c r="Z8" s="14">
        <v>232091.596</v>
      </c>
      <c r="AA8" s="14">
        <v>260057.633</v>
      </c>
      <c r="AB8" s="15">
        <v>346386.6</v>
      </c>
      <c r="AC8" s="3">
        <v>353918.9</v>
      </c>
      <c r="AD8" s="9"/>
      <c r="AE8" s="10"/>
    </row>
    <row r="9" spans="1:31" ht="15" customHeight="1">
      <c r="A9" s="11" t="s">
        <v>4</v>
      </c>
      <c r="B9" s="12">
        <v>72</v>
      </c>
      <c r="C9" s="12">
        <v>68</v>
      </c>
      <c r="D9" s="12">
        <v>77</v>
      </c>
      <c r="E9" s="12">
        <v>85</v>
      </c>
      <c r="F9" s="12">
        <v>269</v>
      </c>
      <c r="G9" s="12">
        <v>387</v>
      </c>
      <c r="H9" s="12">
        <v>1036</v>
      </c>
      <c r="I9" s="12">
        <v>1455</v>
      </c>
      <c r="J9" s="12">
        <v>3938</v>
      </c>
      <c r="K9" s="13">
        <v>5665.25</v>
      </c>
      <c r="L9" s="13">
        <v>8732.4</v>
      </c>
      <c r="M9" s="13">
        <v>11057.39</v>
      </c>
      <c r="N9" s="13">
        <v>15074.49</v>
      </c>
      <c r="O9" s="13">
        <v>23874.49</v>
      </c>
      <c r="P9" s="13">
        <v>20183.986</v>
      </c>
      <c r="Q9" s="13">
        <v>17941.931</v>
      </c>
      <c r="R9" s="13">
        <v>27415.533</v>
      </c>
      <c r="S9" s="13">
        <v>43931.003</v>
      </c>
      <c r="T9" s="13">
        <v>71543.222</v>
      </c>
      <c r="U9" s="13">
        <v>49528.665</v>
      </c>
      <c r="V9" s="13">
        <v>49486.188</v>
      </c>
      <c r="W9" s="13">
        <v>74121.315</v>
      </c>
      <c r="X9" s="14">
        <v>93491.401</v>
      </c>
      <c r="Y9" s="14">
        <v>152661.07</v>
      </c>
      <c r="Z9" s="14">
        <v>142294.639</v>
      </c>
      <c r="AA9" s="14">
        <v>142739.498</v>
      </c>
      <c r="AB9" s="15">
        <v>240058.7</v>
      </c>
      <c r="AC9" s="3">
        <v>197285.8</v>
      </c>
      <c r="AD9" s="9" t="s">
        <v>34</v>
      </c>
      <c r="AE9" s="10"/>
    </row>
    <row r="10" spans="1:31" ht="15" customHeight="1">
      <c r="A10" s="11" t="s">
        <v>5</v>
      </c>
      <c r="B10" s="12">
        <v>21</v>
      </c>
      <c r="C10" s="12">
        <v>3</v>
      </c>
      <c r="D10" s="12">
        <v>48</v>
      </c>
      <c r="E10" s="12">
        <v>55</v>
      </c>
      <c r="F10" s="12">
        <v>104</v>
      </c>
      <c r="G10" s="12">
        <v>18</v>
      </c>
      <c r="H10" s="12">
        <v>24</v>
      </c>
      <c r="I10" s="12">
        <v>1080</v>
      </c>
      <c r="J10" s="12">
        <v>45</v>
      </c>
      <c r="K10" s="13">
        <v>139.265</v>
      </c>
      <c r="L10" s="13">
        <v>1744.4</v>
      </c>
      <c r="M10" s="13">
        <v>522.39</v>
      </c>
      <c r="N10" s="13">
        <v>3601.49</v>
      </c>
      <c r="O10" s="13">
        <v>2662.49</v>
      </c>
      <c r="P10" s="13">
        <v>3962.944</v>
      </c>
      <c r="Q10" s="13">
        <v>818.296</v>
      </c>
      <c r="R10" s="13">
        <v>12197.684</v>
      </c>
      <c r="S10" s="13">
        <v>17685.567</v>
      </c>
      <c r="T10" s="13">
        <v>40636.627</v>
      </c>
      <c r="U10" s="13">
        <v>51182.726</v>
      </c>
      <c r="V10" s="13">
        <v>35806.538</v>
      </c>
      <c r="W10" s="13">
        <v>36980.393</v>
      </c>
      <c r="X10" s="14">
        <v>16562.88</v>
      </c>
      <c r="Y10" s="14">
        <v>16317.339</v>
      </c>
      <c r="Z10" s="14">
        <v>63907.554</v>
      </c>
      <c r="AA10" s="14">
        <v>130247.293</v>
      </c>
      <c r="AB10" s="15">
        <v>432732.1</v>
      </c>
      <c r="AC10" s="3">
        <v>160124.9</v>
      </c>
      <c r="AD10" s="3"/>
      <c r="AE10" s="10"/>
    </row>
    <row r="11" spans="1:31" ht="15" customHeight="1">
      <c r="A11" s="11" t="s">
        <v>6</v>
      </c>
      <c r="B11" s="12">
        <v>103</v>
      </c>
      <c r="C11" s="12">
        <v>315</v>
      </c>
      <c r="D11" s="12">
        <v>1117</v>
      </c>
      <c r="E11" s="12">
        <v>595</v>
      </c>
      <c r="F11" s="12">
        <v>2357</v>
      </c>
      <c r="G11" s="12">
        <v>4471</v>
      </c>
      <c r="H11" s="12">
        <v>4089</v>
      </c>
      <c r="I11" s="12">
        <v>8073</v>
      </c>
      <c r="J11" s="12">
        <v>15709</v>
      </c>
      <c r="K11" s="13">
        <v>10845.25</v>
      </c>
      <c r="L11" s="13">
        <v>10069.4</v>
      </c>
      <c r="M11" s="13">
        <v>36625.39</v>
      </c>
      <c r="N11" s="13">
        <v>211890.49</v>
      </c>
      <c r="O11" s="13">
        <v>10944.49</v>
      </c>
      <c r="P11" s="13">
        <v>43974.499</v>
      </c>
      <c r="Q11" s="13">
        <v>64008.966</v>
      </c>
      <c r="R11" s="13">
        <v>100235.309</v>
      </c>
      <c r="S11" s="13">
        <v>112235.547</v>
      </c>
      <c r="T11" s="13">
        <v>99297.621</v>
      </c>
      <c r="U11" s="13">
        <v>147186.282</v>
      </c>
      <c r="V11" s="13">
        <v>517695.385</v>
      </c>
      <c r="W11" s="13">
        <v>220062.906</v>
      </c>
      <c r="X11" s="14">
        <v>75791.389</v>
      </c>
      <c r="Y11" s="14">
        <v>284082.783</v>
      </c>
      <c r="Z11" s="14">
        <v>137955.469</v>
      </c>
      <c r="AA11" s="14">
        <v>111808.287</v>
      </c>
      <c r="AB11" s="15">
        <v>164677.3</v>
      </c>
      <c r="AC11" s="3">
        <v>100921.2</v>
      </c>
      <c r="AD11" s="3"/>
      <c r="AE11" s="10"/>
    </row>
    <row r="12" spans="1:31" ht="15" customHeight="1">
      <c r="A12" s="11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4"/>
      <c r="Y12" s="14"/>
      <c r="Z12" s="14"/>
      <c r="AA12" s="14"/>
      <c r="AB12" s="9"/>
      <c r="AC12" s="3"/>
      <c r="AD12" s="3"/>
      <c r="AE12" s="10"/>
    </row>
    <row r="13" spans="1:31" ht="15" customHeight="1">
      <c r="A13" s="11" t="s">
        <v>8</v>
      </c>
      <c r="B13" s="12">
        <v>1350</v>
      </c>
      <c r="C13" s="12">
        <v>2231</v>
      </c>
      <c r="D13" s="12">
        <v>2126</v>
      </c>
      <c r="E13" s="12">
        <v>5945</v>
      </c>
      <c r="F13" s="12">
        <v>11783</v>
      </c>
      <c r="G13" s="12">
        <v>18939</v>
      </c>
      <c r="H13" s="12">
        <v>29179</v>
      </c>
      <c r="I13" s="12">
        <v>72113</v>
      </c>
      <c r="J13" s="12">
        <v>145703</v>
      </c>
      <c r="K13" s="13">
        <v>197632.2</v>
      </c>
      <c r="L13" s="13">
        <v>281472.4</v>
      </c>
      <c r="M13" s="13">
        <v>358403.39</v>
      </c>
      <c r="N13" s="13">
        <v>444916.49</v>
      </c>
      <c r="O13" s="13">
        <v>513499.496</v>
      </c>
      <c r="P13" s="13">
        <v>711421.983</v>
      </c>
      <c r="Q13" s="13">
        <v>897501.395</v>
      </c>
      <c r="R13" s="13">
        <v>1210955.394</v>
      </c>
      <c r="S13" s="13">
        <v>1646367.38</v>
      </c>
      <c r="T13" s="13">
        <v>2049575.334</v>
      </c>
      <c r="U13" s="13">
        <v>2369721.141</v>
      </c>
      <c r="V13" s="13">
        <v>2856715.78</v>
      </c>
      <c r="W13" s="13">
        <v>2998333.188</v>
      </c>
      <c r="X13" s="14">
        <v>3389637.424</v>
      </c>
      <c r="Y13" s="14">
        <v>3764219.741</v>
      </c>
      <c r="Z13" s="14">
        <v>4070375.201</v>
      </c>
      <c r="AA13" s="14">
        <v>4450324.49</v>
      </c>
      <c r="AB13" s="15">
        <v>5325777.6</v>
      </c>
      <c r="AC13" s="3">
        <v>5548486.2</v>
      </c>
      <c r="AD13" s="3"/>
      <c r="AE13" s="10"/>
    </row>
    <row r="14" spans="1:31" ht="15" customHeight="1">
      <c r="A14" s="11" t="s">
        <v>32</v>
      </c>
      <c r="B14" s="12">
        <v>2</v>
      </c>
      <c r="C14" s="12"/>
      <c r="D14" s="12"/>
      <c r="E14" s="12"/>
      <c r="F14" s="12"/>
      <c r="G14" s="12"/>
      <c r="H14" s="12"/>
      <c r="I14" s="12"/>
      <c r="J14" s="12"/>
      <c r="K14" s="13">
        <v>19523.25</v>
      </c>
      <c r="L14" s="13">
        <v>15483.4</v>
      </c>
      <c r="M14" s="13">
        <v>10459.39</v>
      </c>
      <c r="N14" s="13">
        <v>15563.49</v>
      </c>
      <c r="O14" s="13">
        <v>165550.496</v>
      </c>
      <c r="P14" s="13">
        <v>23683</v>
      </c>
      <c r="Q14" s="13">
        <v>55716</v>
      </c>
      <c r="R14" s="12"/>
      <c r="S14" s="12"/>
      <c r="T14" s="12"/>
      <c r="U14" s="12"/>
      <c r="V14" s="12"/>
      <c r="W14" s="13">
        <v>525000</v>
      </c>
      <c r="X14" s="14">
        <v>25000</v>
      </c>
      <c r="Y14" s="14">
        <v>450638.941</v>
      </c>
      <c r="Z14" s="14">
        <v>179397.253</v>
      </c>
      <c r="AA14" s="14"/>
      <c r="AB14" s="15">
        <v>159860.4</v>
      </c>
      <c r="AC14" s="3">
        <v>20002</v>
      </c>
      <c r="AD14" s="3"/>
      <c r="AE14" s="10"/>
    </row>
    <row r="15" spans="1:31" ht="15" customHeight="1">
      <c r="A15" s="11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3">
        <v>9350.2</v>
      </c>
      <c r="L15" s="13">
        <v>15044.4</v>
      </c>
      <c r="M15" s="13">
        <v>14984.3</v>
      </c>
      <c r="N15" s="13">
        <v>13520.49</v>
      </c>
      <c r="O15" s="13">
        <v>20800.496</v>
      </c>
      <c r="P15" s="13">
        <v>53484</v>
      </c>
      <c r="Q15" s="13">
        <v>40</v>
      </c>
      <c r="R15" s="13">
        <v>27.494</v>
      </c>
      <c r="S15" s="13">
        <v>15.616</v>
      </c>
      <c r="T15" s="12"/>
      <c r="U15" s="12"/>
      <c r="V15" s="12"/>
      <c r="W15" s="13"/>
      <c r="X15" s="14"/>
      <c r="Y15" s="14"/>
      <c r="Z15" s="14"/>
      <c r="AA15" s="14"/>
      <c r="AB15" s="9"/>
      <c r="AC15" s="3"/>
      <c r="AD15" s="3"/>
      <c r="AE15" s="10"/>
    </row>
    <row r="16" spans="1:31" ht="15" customHeight="1">
      <c r="A16" s="11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>
        <v>74310.99</v>
      </c>
      <c r="U16" s="13">
        <v>54788.581</v>
      </c>
      <c r="V16" s="12"/>
      <c r="W16" s="13">
        <v>4517883</v>
      </c>
      <c r="X16" s="14">
        <v>4734446.988</v>
      </c>
      <c r="Y16" s="14">
        <v>5414329.876</v>
      </c>
      <c r="Z16" s="14">
        <v>5836061.755</v>
      </c>
      <c r="AA16" s="14">
        <v>7750902.133</v>
      </c>
      <c r="AB16" s="15">
        <v>8216673.6</v>
      </c>
      <c r="AC16" s="3">
        <v>8620818.2</v>
      </c>
      <c r="AD16" s="3"/>
      <c r="AE16" s="10"/>
    </row>
    <row r="17" spans="1:31" ht="15" customHeight="1">
      <c r="A17" s="11" t="s">
        <v>12</v>
      </c>
      <c r="B17" s="12">
        <v>61</v>
      </c>
      <c r="C17" s="12"/>
      <c r="D17" s="12"/>
      <c r="E17" s="12"/>
      <c r="F17" s="12"/>
      <c r="G17" s="12">
        <v>6</v>
      </c>
      <c r="H17" s="12">
        <v>7</v>
      </c>
      <c r="I17" s="12">
        <v>9</v>
      </c>
      <c r="J17" s="12">
        <v>9160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4"/>
      <c r="Y17" s="14"/>
      <c r="Z17" s="14"/>
      <c r="AA17" s="14"/>
      <c r="AB17" s="15">
        <v>2400</v>
      </c>
      <c r="AC17" s="3"/>
      <c r="AD17" s="3"/>
      <c r="AE17" s="10"/>
    </row>
    <row r="18" spans="1:31" ht="15" customHeight="1">
      <c r="A18" s="11" t="s">
        <v>13</v>
      </c>
      <c r="B18" s="12"/>
      <c r="C18" s="12"/>
      <c r="D18" s="16">
        <v>3</v>
      </c>
      <c r="E18" s="12"/>
      <c r="F18" s="16">
        <v>133</v>
      </c>
      <c r="G18" s="12"/>
      <c r="H18" s="12"/>
      <c r="I18" s="12"/>
      <c r="J18" s="12"/>
      <c r="K18" s="12"/>
      <c r="L18" s="12"/>
      <c r="M18" s="12"/>
      <c r="N18" s="12"/>
      <c r="O18" s="12"/>
      <c r="P18" s="13">
        <v>1822</v>
      </c>
      <c r="Q18" s="13">
        <v>1225</v>
      </c>
      <c r="R18" s="13">
        <v>1254.069</v>
      </c>
      <c r="S18" s="13">
        <v>999.662</v>
      </c>
      <c r="T18" s="12"/>
      <c r="U18" s="12"/>
      <c r="V18" s="12"/>
      <c r="W18" s="12"/>
      <c r="X18" s="14"/>
      <c r="Y18" s="14"/>
      <c r="Z18" s="14"/>
      <c r="AA18" s="14"/>
      <c r="AB18" s="15">
        <v>282490</v>
      </c>
      <c r="AC18" s="3"/>
      <c r="AD18" s="3"/>
      <c r="AE18" s="10"/>
    </row>
    <row r="19" spans="1:31" ht="15" customHeight="1">
      <c r="A19" s="17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/>
      <c r="AA19" s="14"/>
      <c r="AB19" s="9"/>
      <c r="AC19" s="9"/>
      <c r="AD19" s="9"/>
      <c r="AE19" s="10"/>
    </row>
    <row r="20" spans="1:30" s="10" customFormat="1" ht="15" customHeight="1">
      <c r="A20" s="7" t="s">
        <v>18</v>
      </c>
      <c r="B20" s="8">
        <f aca="true" t="shared" si="2" ref="B20:W20">SUM(B21:B35)</f>
        <v>1804</v>
      </c>
      <c r="C20" s="8">
        <f t="shared" si="2"/>
        <v>2759</v>
      </c>
      <c r="D20" s="8">
        <f t="shared" si="2"/>
        <v>3551</v>
      </c>
      <c r="E20" s="8">
        <f t="shared" si="2"/>
        <v>6911</v>
      </c>
      <c r="F20" s="8">
        <f t="shared" si="2"/>
        <v>14918</v>
      </c>
      <c r="G20" s="8">
        <f t="shared" si="2"/>
        <v>24266</v>
      </c>
      <c r="H20" s="8">
        <f t="shared" si="2"/>
        <v>34652</v>
      </c>
      <c r="I20" s="8">
        <f t="shared" si="2"/>
        <v>83127</v>
      </c>
      <c r="J20" s="8">
        <f t="shared" si="2"/>
        <v>175605</v>
      </c>
      <c r="K20" s="8">
        <f t="shared" si="2"/>
        <v>245614.8</v>
      </c>
      <c r="L20" s="8">
        <f t="shared" si="2"/>
        <v>336892.80000000005</v>
      </c>
      <c r="M20" s="8">
        <f t="shared" si="2"/>
        <v>437387.70000000007</v>
      </c>
      <c r="N20" s="8">
        <f t="shared" si="2"/>
        <v>728224.8</v>
      </c>
      <c r="O20" s="8">
        <f t="shared" si="2"/>
        <v>776631.8999999999</v>
      </c>
      <c r="P20" s="8">
        <f t="shared" si="2"/>
        <v>900419.632</v>
      </c>
      <c r="Q20" s="8">
        <f t="shared" si="2"/>
        <v>1079884.6620000002</v>
      </c>
      <c r="R20" s="8">
        <f t="shared" si="2"/>
        <v>1403654.572</v>
      </c>
      <c r="S20" s="8">
        <f t="shared" si="2"/>
        <v>1890789.3819999998</v>
      </c>
      <c r="T20" s="8">
        <f t="shared" si="2"/>
        <v>2440400.713</v>
      </c>
      <c r="U20" s="8">
        <f t="shared" si="2"/>
        <v>2803865.596</v>
      </c>
      <c r="V20" s="8">
        <f t="shared" si="2"/>
        <v>3616930.19</v>
      </c>
      <c r="W20" s="8">
        <f t="shared" si="2"/>
        <v>8553005.303</v>
      </c>
      <c r="X20" s="8">
        <f aca="true" t="shared" si="3" ref="X20:AC20">X21+X25+X28+X31+X32+X33+X34+X35</f>
        <v>8530146.075</v>
      </c>
      <c r="Y20" s="8">
        <f t="shared" si="3"/>
        <v>10311123.861</v>
      </c>
      <c r="Z20" s="8">
        <f t="shared" si="3"/>
        <v>10662083.466999998</v>
      </c>
      <c r="AA20" s="8">
        <f t="shared" si="3"/>
        <v>12846079.334</v>
      </c>
      <c r="AB20" s="8">
        <f t="shared" si="3"/>
        <v>15171056.299999997</v>
      </c>
      <c r="AC20" s="8">
        <f t="shared" si="3"/>
        <v>15001557.200000001</v>
      </c>
      <c r="AD20" s="9"/>
    </row>
    <row r="21" spans="1:31" ht="15" customHeight="1">
      <c r="A21" s="17" t="s">
        <v>31</v>
      </c>
      <c r="B21" s="12">
        <v>913</v>
      </c>
      <c r="C21" s="12">
        <v>1296</v>
      </c>
      <c r="D21" s="12">
        <v>1984</v>
      </c>
      <c r="E21" s="12">
        <v>2933</v>
      </c>
      <c r="F21" s="12">
        <v>5250</v>
      </c>
      <c r="G21" s="12">
        <v>12446</v>
      </c>
      <c r="H21" s="12">
        <v>15584</v>
      </c>
      <c r="I21" s="12">
        <v>36369</v>
      </c>
      <c r="J21" s="12">
        <v>73922</v>
      </c>
      <c r="K21" s="13">
        <v>112006.2</v>
      </c>
      <c r="L21" s="13">
        <v>142199.2</v>
      </c>
      <c r="M21" s="13">
        <v>205172.45</v>
      </c>
      <c r="N21" s="13">
        <v>265517.2</v>
      </c>
      <c r="O21" s="13">
        <v>387793.3</v>
      </c>
      <c r="P21" s="13">
        <v>420790.426</v>
      </c>
      <c r="Q21" s="13">
        <v>479449.965</v>
      </c>
      <c r="R21" s="13">
        <v>677189.046</v>
      </c>
      <c r="S21" s="13">
        <v>883093.902</v>
      </c>
      <c r="T21" s="13">
        <v>1059334.331</v>
      </c>
      <c r="U21" s="13">
        <v>1223268.477</v>
      </c>
      <c r="V21" s="13">
        <v>1477351.579</v>
      </c>
      <c r="W21" s="13">
        <v>1841527.626</v>
      </c>
      <c r="X21" s="14">
        <f aca="true" t="shared" si="4" ref="X21:AC21">SUM(X22:X24)</f>
        <v>4293992.478999999</v>
      </c>
      <c r="Y21" s="14">
        <f t="shared" si="4"/>
        <v>4712773.038</v>
      </c>
      <c r="Z21" s="14">
        <f t="shared" si="4"/>
        <v>4880454.032</v>
      </c>
      <c r="AA21" s="14">
        <f t="shared" si="4"/>
        <v>5421260.409</v>
      </c>
      <c r="AB21" s="14">
        <f t="shared" si="4"/>
        <v>5865244.3</v>
      </c>
      <c r="AC21" s="14">
        <f t="shared" si="4"/>
        <v>6200238</v>
      </c>
      <c r="AD21" s="9"/>
      <c r="AE21" s="10"/>
    </row>
    <row r="22" spans="1:31" ht="15" customHeight="1">
      <c r="A22" s="18" t="s">
        <v>23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>
        <v>3942130.05</v>
      </c>
      <c r="Y22" s="14">
        <v>4197191.441</v>
      </c>
      <c r="Z22" s="14">
        <v>4444056.77</v>
      </c>
      <c r="AA22" s="14">
        <v>4833912.081</v>
      </c>
      <c r="AB22" s="15">
        <v>5158132.1</v>
      </c>
      <c r="AC22" s="3">
        <v>5590327.1</v>
      </c>
      <c r="AD22" s="3"/>
      <c r="AE22" s="10"/>
    </row>
    <row r="23" spans="1:31" ht="15" customHeight="1">
      <c r="A23" s="18" t="s">
        <v>24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>
        <v>140026.443</v>
      </c>
      <c r="Y23" s="14">
        <v>228726.841</v>
      </c>
      <c r="Z23" s="14">
        <v>175971.939</v>
      </c>
      <c r="AA23" s="14">
        <v>182312.447</v>
      </c>
      <c r="AB23" s="15">
        <v>277616.2</v>
      </c>
      <c r="AC23" s="3">
        <v>221755.9</v>
      </c>
      <c r="AD23" s="3"/>
      <c r="AE23" s="10"/>
    </row>
    <row r="24" spans="1:31" ht="15" customHeight="1">
      <c r="A24" s="18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>
        <v>211835.986</v>
      </c>
      <c r="Y24" s="14">
        <v>286854.756</v>
      </c>
      <c r="Z24" s="14">
        <v>260425.323</v>
      </c>
      <c r="AA24" s="14">
        <v>405035.881</v>
      </c>
      <c r="AB24" s="15">
        <v>429496</v>
      </c>
      <c r="AC24" s="3">
        <v>388155</v>
      </c>
      <c r="AD24" s="3"/>
      <c r="AE24" s="10"/>
    </row>
    <row r="25" spans="1:31" ht="15" customHeight="1">
      <c r="A25" s="17" t="s">
        <v>14</v>
      </c>
      <c r="B25" s="12">
        <v>342</v>
      </c>
      <c r="C25" s="12">
        <v>477</v>
      </c>
      <c r="D25" s="12">
        <v>649</v>
      </c>
      <c r="E25" s="12">
        <v>1874</v>
      </c>
      <c r="F25" s="12">
        <v>2406</v>
      </c>
      <c r="G25" s="12">
        <v>5137</v>
      </c>
      <c r="H25" s="12">
        <v>8047</v>
      </c>
      <c r="I25" s="12">
        <v>17595</v>
      </c>
      <c r="J25" s="12">
        <v>28932</v>
      </c>
      <c r="K25" s="13">
        <v>48526.2</v>
      </c>
      <c r="L25" s="13">
        <v>50729.2</v>
      </c>
      <c r="M25" s="13">
        <v>52669.45</v>
      </c>
      <c r="N25" s="13">
        <v>54357.2</v>
      </c>
      <c r="O25" s="13">
        <v>92046.3</v>
      </c>
      <c r="P25" s="13">
        <v>85610.426</v>
      </c>
      <c r="Q25" s="13">
        <v>70349.389</v>
      </c>
      <c r="R25" s="13">
        <v>164190.54</v>
      </c>
      <c r="S25" s="13">
        <v>250292.167</v>
      </c>
      <c r="T25" s="13">
        <v>264922.794</v>
      </c>
      <c r="U25" s="13">
        <v>359853.342</v>
      </c>
      <c r="V25" s="13">
        <v>569514.74</v>
      </c>
      <c r="W25" s="13">
        <v>675358.4839999999</v>
      </c>
      <c r="X25" s="14">
        <f aca="true" t="shared" si="5" ref="X25:AC25">SUM(X26:X27)</f>
        <v>475647.283</v>
      </c>
      <c r="Y25" s="14">
        <f t="shared" si="5"/>
        <v>1122466.8730000001</v>
      </c>
      <c r="Z25" s="14">
        <f t="shared" si="5"/>
        <v>702708.693</v>
      </c>
      <c r="AA25" s="14">
        <f t="shared" si="5"/>
        <v>291493.877</v>
      </c>
      <c r="AB25" s="14">
        <f t="shared" si="5"/>
        <v>304355.6</v>
      </c>
      <c r="AC25" s="14">
        <f t="shared" si="5"/>
        <v>187080.90000000002</v>
      </c>
      <c r="AD25" s="3"/>
      <c r="AE25" s="10"/>
    </row>
    <row r="26" spans="1:31" ht="15" customHeight="1">
      <c r="A26" s="19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>
        <v>69167.256</v>
      </c>
      <c r="Y26" s="14">
        <v>133495.458</v>
      </c>
      <c r="Z26" s="14">
        <v>54787.127</v>
      </c>
      <c r="AA26" s="14">
        <v>110260.551</v>
      </c>
      <c r="AB26" s="15">
        <v>148736.7</v>
      </c>
      <c r="AC26" s="3">
        <v>54552.2</v>
      </c>
      <c r="AD26" s="3"/>
      <c r="AE26" s="10"/>
    </row>
    <row r="27" spans="1:31" ht="15" customHeight="1">
      <c r="A27" s="19" t="s">
        <v>27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>
        <v>406480.027</v>
      </c>
      <c r="Y27" s="14">
        <v>988971.415</v>
      </c>
      <c r="Z27" s="14">
        <v>647921.566</v>
      </c>
      <c r="AA27" s="14">
        <v>181233.326</v>
      </c>
      <c r="AB27" s="15">
        <v>155618.9</v>
      </c>
      <c r="AC27" s="3">
        <v>132528.7</v>
      </c>
      <c r="AD27" s="3"/>
      <c r="AE27" s="10"/>
    </row>
    <row r="28" spans="1:31" ht="15" customHeight="1">
      <c r="A28" s="17" t="s">
        <v>15</v>
      </c>
      <c r="B28" s="12">
        <v>443</v>
      </c>
      <c r="C28" s="12">
        <v>718</v>
      </c>
      <c r="D28" s="12">
        <v>625</v>
      </c>
      <c r="E28" s="12">
        <v>1977</v>
      </c>
      <c r="F28" s="12">
        <v>6356</v>
      </c>
      <c r="G28" s="12">
        <v>5987</v>
      </c>
      <c r="H28" s="12">
        <v>10086</v>
      </c>
      <c r="I28" s="12">
        <v>10950</v>
      </c>
      <c r="J28" s="12">
        <v>63562</v>
      </c>
      <c r="K28" s="13">
        <v>77600.2</v>
      </c>
      <c r="L28" s="13">
        <v>125903.2</v>
      </c>
      <c r="M28" s="13">
        <v>149822.45</v>
      </c>
      <c r="N28" s="13">
        <v>366743.2</v>
      </c>
      <c r="O28" s="13">
        <v>296792.3</v>
      </c>
      <c r="P28" s="13">
        <v>374068.78</v>
      </c>
      <c r="Q28" s="13">
        <v>391587.908</v>
      </c>
      <c r="R28" s="13">
        <v>527357.663</v>
      </c>
      <c r="S28" s="13">
        <v>733171.637</v>
      </c>
      <c r="T28" s="13">
        <v>948194.912</v>
      </c>
      <c r="U28" s="13">
        <v>1129090.538</v>
      </c>
      <c r="V28" s="13">
        <v>1484636.0729999999</v>
      </c>
      <c r="W28" s="13">
        <v>5973245.266</v>
      </c>
      <c r="X28" s="14">
        <f aca="true" t="shared" si="6" ref="X28:AC28">SUM(X29:X30)</f>
        <v>3565888.768</v>
      </c>
      <c r="Y28" s="14">
        <f t="shared" si="6"/>
        <v>4303621.950999999</v>
      </c>
      <c r="Z28" s="14">
        <f t="shared" si="6"/>
        <v>4642362.938</v>
      </c>
      <c r="AA28" s="14">
        <f t="shared" si="6"/>
        <v>6795077.563</v>
      </c>
      <c r="AB28" s="14">
        <f t="shared" si="6"/>
        <v>8228551.5</v>
      </c>
      <c r="AC28" s="14">
        <f t="shared" si="6"/>
        <v>8121479.4</v>
      </c>
      <c r="AD28" s="3"/>
      <c r="AE28" s="10"/>
    </row>
    <row r="29" spans="1:31" ht="15" customHeight="1">
      <c r="A29" s="18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>
        <v>1854982.476</v>
      </c>
      <c r="Y29" s="14">
        <v>2450475.406</v>
      </c>
      <c r="Z29" s="14">
        <v>2633113.293</v>
      </c>
      <c r="AA29" s="14">
        <v>4546767.24</v>
      </c>
      <c r="AB29" s="15">
        <v>5639869.1</v>
      </c>
      <c r="AC29" s="3">
        <v>5310176.5</v>
      </c>
      <c r="AD29" s="3"/>
      <c r="AE29" s="10"/>
    </row>
    <row r="30" spans="1:31" ht="15" customHeight="1">
      <c r="A30" s="18" t="s">
        <v>29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>
        <v>1710906.292</v>
      </c>
      <c r="Y30" s="14">
        <v>1853146.545</v>
      </c>
      <c r="Z30" s="14">
        <v>2009249.645</v>
      </c>
      <c r="AA30" s="14">
        <v>2248310.323</v>
      </c>
      <c r="AB30" s="15">
        <v>2588682.4</v>
      </c>
      <c r="AC30" s="3">
        <v>2811302.9</v>
      </c>
      <c r="AD30" s="3"/>
      <c r="AE30" s="10"/>
    </row>
    <row r="31" spans="1:31" ht="15" customHeight="1">
      <c r="A31" s="17" t="s">
        <v>16</v>
      </c>
      <c r="B31" s="12">
        <v>55</v>
      </c>
      <c r="C31" s="12">
        <v>85</v>
      </c>
      <c r="D31" s="12">
        <v>118</v>
      </c>
      <c r="E31" s="12">
        <v>93</v>
      </c>
      <c r="F31" s="12">
        <v>768</v>
      </c>
      <c r="G31" s="12">
        <v>687</v>
      </c>
      <c r="H31" s="12">
        <v>895</v>
      </c>
      <c r="I31" s="12">
        <v>18170</v>
      </c>
      <c r="J31" s="12">
        <v>8741</v>
      </c>
      <c r="K31" s="13">
        <v>7482.2</v>
      </c>
      <c r="L31" s="13">
        <v>18061.2</v>
      </c>
      <c r="M31" s="13">
        <v>21212.45</v>
      </c>
      <c r="N31" s="13">
        <v>30173.1</v>
      </c>
      <c r="O31" s="12"/>
      <c r="P31" s="12"/>
      <c r="Q31" s="13">
        <v>114486.3</v>
      </c>
      <c r="R31" s="13">
        <v>34663.307</v>
      </c>
      <c r="S31" s="13">
        <v>23808.953</v>
      </c>
      <c r="T31" s="13">
        <v>167137.109</v>
      </c>
      <c r="U31" s="13">
        <v>91313.807</v>
      </c>
      <c r="V31" s="13">
        <v>84190.428</v>
      </c>
      <c r="W31" s="13">
        <v>61846.7</v>
      </c>
      <c r="X31" s="14">
        <v>153764.521</v>
      </c>
      <c r="Y31" s="14">
        <v>162909.011</v>
      </c>
      <c r="Z31" s="14">
        <v>357682.202</v>
      </c>
      <c r="AA31" s="14">
        <v>173958.742</v>
      </c>
      <c r="AB31" s="15">
        <v>251094.4</v>
      </c>
      <c r="AC31" s="3">
        <v>133730.2</v>
      </c>
      <c r="AD31" s="3"/>
      <c r="AE31" s="10"/>
    </row>
    <row r="32" spans="1:31" ht="15" customHeight="1">
      <c r="A32" s="17" t="s">
        <v>13</v>
      </c>
      <c r="B32" s="12"/>
      <c r="C32" s="12">
        <v>107</v>
      </c>
      <c r="D32" s="12">
        <v>25</v>
      </c>
      <c r="E32" s="12">
        <v>34</v>
      </c>
      <c r="F32" s="12">
        <v>138</v>
      </c>
      <c r="G32" s="12">
        <v>9</v>
      </c>
      <c r="H32" s="12">
        <v>40</v>
      </c>
      <c r="I32" s="12">
        <v>43</v>
      </c>
      <c r="J32" s="12">
        <v>448</v>
      </c>
      <c r="K32" s="12"/>
      <c r="L32" s="12"/>
      <c r="M32" s="13">
        <v>636.45</v>
      </c>
      <c r="N32" s="13">
        <v>11434.1</v>
      </c>
      <c r="O32" s="12"/>
      <c r="P32" s="12"/>
      <c r="Q32" s="12"/>
      <c r="R32" s="13">
        <v>254.016</v>
      </c>
      <c r="S32" s="13">
        <v>422.723</v>
      </c>
      <c r="T32" s="13">
        <v>811.567</v>
      </c>
      <c r="U32" s="13">
        <v>339.432</v>
      </c>
      <c r="V32" s="13">
        <v>1237.37</v>
      </c>
      <c r="W32" s="13">
        <v>1027.227</v>
      </c>
      <c r="X32" s="14">
        <v>34001.902</v>
      </c>
      <c r="Y32" s="14">
        <v>5161.816</v>
      </c>
      <c r="Z32" s="14">
        <v>78257.617</v>
      </c>
      <c r="AA32" s="14">
        <v>164041.332</v>
      </c>
      <c r="AB32" s="15">
        <v>270839.2</v>
      </c>
      <c r="AC32" s="3">
        <v>336890.4</v>
      </c>
      <c r="AD32" s="3"/>
      <c r="AE32" s="10"/>
    </row>
    <row r="33" spans="1:31" ht="15" customHeight="1">
      <c r="A33" s="17" t="s">
        <v>10</v>
      </c>
      <c r="B33" s="12">
        <v>51</v>
      </c>
      <c r="C33" s="12">
        <v>76</v>
      </c>
      <c r="D33" s="12">
        <v>150</v>
      </c>
      <c r="E33" s="12"/>
      <c r="F33" s="12"/>
      <c r="G33" s="12"/>
      <c r="H33" s="12"/>
      <c r="I33" s="12"/>
      <c r="J33" s="12"/>
      <c r="K33" s="12"/>
      <c r="L33" s="12"/>
      <c r="M33" s="13">
        <v>7874.45</v>
      </c>
      <c r="N33" s="12"/>
      <c r="O33" s="12"/>
      <c r="P33" s="13">
        <v>19950</v>
      </c>
      <c r="Q33" s="13">
        <v>24011.1</v>
      </c>
      <c r="R33" s="12"/>
      <c r="S33" s="12"/>
      <c r="T33" s="12"/>
      <c r="U33" s="12"/>
      <c r="V33" s="12"/>
      <c r="W33" s="12"/>
      <c r="X33" s="14"/>
      <c r="Y33" s="14"/>
      <c r="Z33" s="14"/>
      <c r="AA33" s="14"/>
      <c r="AB33" s="9"/>
      <c r="AC33" s="3"/>
      <c r="AD33" s="3"/>
      <c r="AE33" s="10"/>
    </row>
    <row r="34" spans="1:31" ht="15" customHeight="1">
      <c r="A34" s="17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4"/>
      <c r="Y34" s="14"/>
      <c r="Z34" s="14"/>
      <c r="AA34" s="14"/>
      <c r="AB34" s="15">
        <v>209127.6</v>
      </c>
      <c r="AC34" s="3"/>
      <c r="AD34" s="3"/>
      <c r="AE34" s="10"/>
    </row>
    <row r="35" spans="1:31" ht="15" customHeight="1">
      <c r="A35" s="17" t="s">
        <v>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4">
        <v>6851.122</v>
      </c>
      <c r="Y35" s="14">
        <v>4191.172</v>
      </c>
      <c r="Z35" s="14">
        <v>617.985</v>
      </c>
      <c r="AA35" s="14">
        <v>247.411</v>
      </c>
      <c r="AB35" s="15">
        <v>41843.7</v>
      </c>
      <c r="AC35" s="3">
        <v>22138.3</v>
      </c>
      <c r="AD35" s="3"/>
      <c r="AE35" s="10"/>
    </row>
    <row r="36" spans="1:30" ht="1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0"/>
      <c r="V36" s="20"/>
      <c r="W36" s="20"/>
      <c r="X36" s="20"/>
      <c r="Y36" s="20"/>
      <c r="Z36" s="20"/>
      <c r="AA36" s="20"/>
      <c r="AB36" s="20"/>
      <c r="AC36" s="23"/>
      <c r="AD36" s="3"/>
    </row>
    <row r="37" ht="15" customHeight="1">
      <c r="A37" s="24" t="s">
        <v>37</v>
      </c>
    </row>
    <row r="38" ht="15" customHeight="1">
      <c r="A38" s="24" t="s">
        <v>38</v>
      </c>
    </row>
    <row r="39" s="25" customFormat="1" ht="15" customHeight="1">
      <c r="A39" s="24" t="s">
        <v>30</v>
      </c>
    </row>
    <row r="40" ht="15" customHeight="1">
      <c r="A40" s="26" t="s">
        <v>39</v>
      </c>
    </row>
    <row r="41" ht="15" customHeight="1"/>
    <row r="42" ht="15" customHeight="1"/>
    <row r="43" ht="15" customHeight="1"/>
    <row r="44" spans="1:29" ht="15" customHeight="1">
      <c r="A44" s="45" t="s">
        <v>35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ht="15" customHeight="1">
      <c r="A45" s="46" t="s">
        <v>17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6">
        <v>1999</v>
      </c>
      <c r="V47" s="6">
        <v>2000</v>
      </c>
      <c r="W47" s="6">
        <v>2001</v>
      </c>
      <c r="X47" s="6">
        <v>2002</v>
      </c>
      <c r="Y47" s="6">
        <v>2003</v>
      </c>
      <c r="Z47" s="6">
        <v>2004</v>
      </c>
      <c r="AA47" s="6">
        <v>2005</v>
      </c>
      <c r="AB47" s="5">
        <v>2006</v>
      </c>
      <c r="AC47" s="5">
        <v>2007</v>
      </c>
    </row>
    <row r="48" spans="1:23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9" s="10" customFormat="1" ht="15" customHeight="1">
      <c r="A49" s="7" t="s">
        <v>2</v>
      </c>
      <c r="B49" s="27">
        <f>SUM(B50:B60)</f>
        <v>99.99999999999999</v>
      </c>
      <c r="C49" s="27">
        <f aca="true" t="shared" si="7" ref="C49:AB49">SUM(C50:C60)</f>
        <v>100</v>
      </c>
      <c r="D49" s="27">
        <f t="shared" si="7"/>
        <v>100</v>
      </c>
      <c r="E49" s="27">
        <f t="shared" si="7"/>
        <v>100</v>
      </c>
      <c r="F49" s="27">
        <f t="shared" si="7"/>
        <v>100</v>
      </c>
      <c r="G49" s="27">
        <f t="shared" si="7"/>
        <v>100.00000000000001</v>
      </c>
      <c r="H49" s="27">
        <f t="shared" si="7"/>
        <v>100</v>
      </c>
      <c r="I49" s="27">
        <f t="shared" si="7"/>
        <v>100</v>
      </c>
      <c r="J49" s="27">
        <f t="shared" si="7"/>
        <v>100</v>
      </c>
      <c r="K49" s="27">
        <f t="shared" si="7"/>
        <v>99.99999999999999</v>
      </c>
      <c r="L49" s="27">
        <f t="shared" si="7"/>
        <v>100</v>
      </c>
      <c r="M49" s="27">
        <f t="shared" si="7"/>
        <v>99.99999999999999</v>
      </c>
      <c r="N49" s="27">
        <f t="shared" si="7"/>
        <v>100</v>
      </c>
      <c r="O49" s="27">
        <f t="shared" si="7"/>
        <v>99.99999999999997</v>
      </c>
      <c r="P49" s="27">
        <f t="shared" si="7"/>
        <v>99.99999999999999</v>
      </c>
      <c r="Q49" s="27">
        <f t="shared" si="7"/>
        <v>100</v>
      </c>
      <c r="R49" s="27">
        <f t="shared" si="7"/>
        <v>100.00000000000001</v>
      </c>
      <c r="S49" s="27">
        <f t="shared" si="7"/>
        <v>100.00000000000001</v>
      </c>
      <c r="T49" s="27">
        <f t="shared" si="7"/>
        <v>99.99999999999999</v>
      </c>
      <c r="U49" s="27">
        <f t="shared" si="7"/>
        <v>100.00000000000003</v>
      </c>
      <c r="V49" s="27">
        <f t="shared" si="7"/>
        <v>100</v>
      </c>
      <c r="W49" s="27">
        <f t="shared" si="7"/>
        <v>100.00000000000001</v>
      </c>
      <c r="X49" s="27">
        <f t="shared" si="7"/>
        <v>100</v>
      </c>
      <c r="Y49" s="27">
        <f t="shared" si="7"/>
        <v>100.00000000000001</v>
      </c>
      <c r="Z49" s="27">
        <f t="shared" si="7"/>
        <v>100</v>
      </c>
      <c r="AA49" s="27">
        <f t="shared" si="7"/>
        <v>99.99999999999999</v>
      </c>
      <c r="AB49" s="27">
        <f t="shared" si="7"/>
        <v>100</v>
      </c>
      <c r="AC49" s="27">
        <f>SUM(AC50:AC60)</f>
        <v>100</v>
      </c>
    </row>
    <row r="50" spans="1:29" ht="15" customHeight="1">
      <c r="A50" s="17" t="s">
        <v>3</v>
      </c>
      <c r="B50" s="28">
        <f aca="true" t="shared" si="8" ref="B50:AC59">B8/B$7*100</f>
        <v>10.80931263858093</v>
      </c>
      <c r="C50" s="28">
        <f t="shared" si="8"/>
        <v>5.146792316056542</v>
      </c>
      <c r="D50" s="28">
        <f t="shared" si="8"/>
        <v>5.068994649394537</v>
      </c>
      <c r="E50" s="28">
        <f t="shared" si="8"/>
        <v>3.342497467804949</v>
      </c>
      <c r="F50" s="28">
        <f t="shared" si="8"/>
        <v>1.823300710551012</v>
      </c>
      <c r="G50" s="28">
        <f t="shared" si="8"/>
        <v>1.8338415890546442</v>
      </c>
      <c r="H50" s="28">
        <f t="shared" si="8"/>
        <v>0.914810111970449</v>
      </c>
      <c r="I50" s="28">
        <f t="shared" si="8"/>
        <v>0.47758249425577726</v>
      </c>
      <c r="J50" s="28">
        <f t="shared" si="8"/>
        <v>0.5979328606816434</v>
      </c>
      <c r="K50" s="28">
        <f t="shared" si="8"/>
        <v>1.0012635035452788</v>
      </c>
      <c r="L50" s="28">
        <f t="shared" si="8"/>
        <v>1.2901433334283188</v>
      </c>
      <c r="M50" s="28">
        <f t="shared" si="8"/>
        <v>1.2198309947670218</v>
      </c>
      <c r="N50" s="28">
        <f t="shared" si="8"/>
        <v>3.2486537151740436</v>
      </c>
      <c r="O50" s="28">
        <f t="shared" si="8"/>
        <v>5.060249633362773</v>
      </c>
      <c r="P50" s="28">
        <f t="shared" si="8"/>
        <v>4.651966751760102</v>
      </c>
      <c r="Q50" s="28">
        <f t="shared" si="8"/>
        <v>3.947950705324791</v>
      </c>
      <c r="R50" s="28">
        <f t="shared" si="8"/>
        <v>3.6739159354941355</v>
      </c>
      <c r="S50" s="28">
        <f t="shared" si="8"/>
        <v>3.6786015228426963</v>
      </c>
      <c r="T50" s="28">
        <f t="shared" si="8"/>
        <v>4.304084916893728</v>
      </c>
      <c r="U50" s="28">
        <f t="shared" si="8"/>
        <v>4.688462998637971</v>
      </c>
      <c r="V50" s="28">
        <f t="shared" si="8"/>
        <v>4.346954205383765</v>
      </c>
      <c r="W50" s="28">
        <f t="shared" si="8"/>
        <v>2.111824962117646</v>
      </c>
      <c r="X50" s="28">
        <f t="shared" si="8"/>
        <v>2.2885422041263226</v>
      </c>
      <c r="Y50" s="28">
        <f t="shared" si="8"/>
        <v>2.219681521484538</v>
      </c>
      <c r="Z50" s="28">
        <f t="shared" si="8"/>
        <v>2.1767940264052705</v>
      </c>
      <c r="AA50" s="28">
        <f t="shared" si="8"/>
        <v>2.024412478223607</v>
      </c>
      <c r="AB50" s="28">
        <f t="shared" si="8"/>
        <v>2.283206872022484</v>
      </c>
      <c r="AC50" s="28">
        <f t="shared" si="8"/>
        <v>2.3592144154208206</v>
      </c>
    </row>
    <row r="51" spans="1:29" ht="15" customHeight="1">
      <c r="A51" s="17" t="s">
        <v>4</v>
      </c>
      <c r="B51" s="28">
        <f t="shared" si="8"/>
        <v>3.9911308203991127</v>
      </c>
      <c r="C51" s="28">
        <f t="shared" si="8"/>
        <v>2.464661109097499</v>
      </c>
      <c r="D51" s="28">
        <f t="shared" si="8"/>
        <v>2.168403266685441</v>
      </c>
      <c r="E51" s="28">
        <f t="shared" si="8"/>
        <v>1.2299233106641585</v>
      </c>
      <c r="F51" s="28">
        <f t="shared" si="8"/>
        <v>1.8031907762434642</v>
      </c>
      <c r="G51" s="28">
        <f t="shared" si="8"/>
        <v>1.5948240336272974</v>
      </c>
      <c r="H51" s="28">
        <f t="shared" si="8"/>
        <v>2.9897264227173035</v>
      </c>
      <c r="I51" s="28">
        <f t="shared" si="8"/>
        <v>1.7503338265545492</v>
      </c>
      <c r="J51" s="28">
        <f t="shared" si="8"/>
        <v>2.242532957489821</v>
      </c>
      <c r="K51" s="28">
        <f t="shared" si="8"/>
        <v>2.3065601559255424</v>
      </c>
      <c r="L51" s="28">
        <f t="shared" si="8"/>
        <v>2.5920411478072545</v>
      </c>
      <c r="M51" s="28">
        <f t="shared" si="8"/>
        <v>2.5280526902863554</v>
      </c>
      <c r="N51" s="28">
        <f t="shared" si="8"/>
        <v>2.070033547212911</v>
      </c>
      <c r="O51" s="28">
        <f t="shared" si="8"/>
        <v>3.074108067794854</v>
      </c>
      <c r="P51" s="28">
        <f t="shared" si="8"/>
        <v>2.241619933400963</v>
      </c>
      <c r="Q51" s="28">
        <f t="shared" si="8"/>
        <v>1.6614669582493433</v>
      </c>
      <c r="R51" s="28">
        <f t="shared" si="8"/>
        <v>1.9531538276498415</v>
      </c>
      <c r="S51" s="28">
        <f t="shared" si="8"/>
        <v>2.3234212873319384</v>
      </c>
      <c r="T51" s="28">
        <f t="shared" si="8"/>
        <v>2.931617812553884</v>
      </c>
      <c r="U51" s="28">
        <f t="shared" si="8"/>
        <v>1.7664421957549497</v>
      </c>
      <c r="V51" s="28">
        <f t="shared" si="8"/>
        <v>1.368182005193747</v>
      </c>
      <c r="W51" s="28">
        <f t="shared" si="8"/>
        <v>0.86661135325149</v>
      </c>
      <c r="X51" s="28">
        <f t="shared" si="8"/>
        <v>1.096011723339685</v>
      </c>
      <c r="Y51" s="28">
        <f t="shared" si="8"/>
        <v>1.4805473395331181</v>
      </c>
      <c r="Z51" s="28">
        <f t="shared" si="8"/>
        <v>1.334585678684783</v>
      </c>
      <c r="AA51" s="28">
        <f t="shared" si="8"/>
        <v>1.11115223788326</v>
      </c>
      <c r="AB51" s="28">
        <f t="shared" si="8"/>
        <v>1.5823466425340469</v>
      </c>
      <c r="AC51" s="28">
        <f t="shared" si="8"/>
        <v>1.3151021415296806</v>
      </c>
    </row>
    <row r="52" spans="1:29" ht="15" customHeight="1">
      <c r="A52" s="17" t="s">
        <v>5</v>
      </c>
      <c r="B52" s="28">
        <f t="shared" si="8"/>
        <v>1.164079822616408</v>
      </c>
      <c r="C52" s="28">
        <f t="shared" si="8"/>
        <v>0.10873504893077202</v>
      </c>
      <c r="D52" s="28">
        <f t="shared" si="8"/>
        <v>1.3517319065052098</v>
      </c>
      <c r="E52" s="28">
        <f t="shared" si="8"/>
        <v>0.7958327304297497</v>
      </c>
      <c r="F52" s="28">
        <f t="shared" si="8"/>
        <v>0.6971443893283282</v>
      </c>
      <c r="G52" s="28">
        <f t="shared" si="8"/>
        <v>0.07417786202917662</v>
      </c>
      <c r="H52" s="28">
        <f t="shared" si="8"/>
        <v>0.06926007156874062</v>
      </c>
      <c r="I52" s="28">
        <f t="shared" si="8"/>
        <v>1.2992168609477064</v>
      </c>
      <c r="J52" s="28">
        <f t="shared" si="8"/>
        <v>0.02562569402921329</v>
      </c>
      <c r="K52" s="28">
        <f t="shared" si="8"/>
        <v>0.05670060458319944</v>
      </c>
      <c r="L52" s="28">
        <f t="shared" si="8"/>
        <v>0.5177908224812166</v>
      </c>
      <c r="M52" s="28">
        <f t="shared" si="8"/>
        <v>0.11943410197873902</v>
      </c>
      <c r="N52" s="28">
        <f t="shared" si="8"/>
        <v>0.49455770111969466</v>
      </c>
      <c r="O52" s="28">
        <f t="shared" si="8"/>
        <v>0.34282541697950913</v>
      </c>
      <c r="P52" s="28">
        <f t="shared" si="8"/>
        <v>0.4401218998740758</v>
      </c>
      <c r="Q52" s="28">
        <f t="shared" si="8"/>
        <v>0.07577622308700244</v>
      </c>
      <c r="R52" s="28">
        <f t="shared" si="8"/>
        <v>0.8689947116134211</v>
      </c>
      <c r="S52" s="28">
        <f t="shared" si="8"/>
        <v>0.9353536236433129</v>
      </c>
      <c r="T52" s="28">
        <f t="shared" si="8"/>
        <v>1.6651620688163598</v>
      </c>
      <c r="U52" s="28">
        <f t="shared" si="8"/>
        <v>1.8254343600854972</v>
      </c>
      <c r="V52" s="28">
        <f t="shared" si="8"/>
        <v>0.9899703925444024</v>
      </c>
      <c r="W52" s="28">
        <f t="shared" si="8"/>
        <v>0.4323672404017917</v>
      </c>
      <c r="X52" s="28">
        <f t="shared" si="8"/>
        <v>0.19416877336417715</v>
      </c>
      <c r="Y52" s="28">
        <f t="shared" si="8"/>
        <v>0.15824985927787608</v>
      </c>
      <c r="Z52" s="28">
        <f t="shared" si="8"/>
        <v>0.5993908619998988</v>
      </c>
      <c r="AA52" s="28">
        <f t="shared" si="8"/>
        <v>1.013906964246061</v>
      </c>
      <c r="AB52" s="28">
        <f t="shared" si="8"/>
        <v>2.852353135094489</v>
      </c>
      <c r="AC52" s="28">
        <f t="shared" si="8"/>
        <v>1.067388524172677</v>
      </c>
    </row>
    <row r="53" spans="1:29" ht="15" customHeight="1">
      <c r="A53" s="17" t="s">
        <v>6</v>
      </c>
      <c r="B53" s="28">
        <f t="shared" si="8"/>
        <v>5.709534368070954</v>
      </c>
      <c r="C53" s="28">
        <f t="shared" si="8"/>
        <v>11.417180137731062</v>
      </c>
      <c r="D53" s="28">
        <f t="shared" si="8"/>
        <v>31.455927907631654</v>
      </c>
      <c r="E53" s="28">
        <f t="shared" si="8"/>
        <v>8.60946317464911</v>
      </c>
      <c r="F53" s="28">
        <f t="shared" si="8"/>
        <v>15.799705054296822</v>
      </c>
      <c r="G53" s="28">
        <f t="shared" si="8"/>
        <v>18.424956729580483</v>
      </c>
      <c r="H53" s="28">
        <f t="shared" si="8"/>
        <v>11.800184693524184</v>
      </c>
      <c r="I53" s="28">
        <f t="shared" si="8"/>
        <v>9.711646035584106</v>
      </c>
      <c r="J53" s="28">
        <f t="shared" si="8"/>
        <v>8.945645055664702</v>
      </c>
      <c r="K53" s="28">
        <f t="shared" si="8"/>
        <v>4.415554747107628</v>
      </c>
      <c r="L53" s="28">
        <f t="shared" si="8"/>
        <v>2.9889032950540937</v>
      </c>
      <c r="M53" s="28">
        <f t="shared" si="8"/>
        <v>8.373668263693961</v>
      </c>
      <c r="N53" s="28">
        <f t="shared" si="8"/>
        <v>29.096866470134763</v>
      </c>
      <c r="O53" s="28">
        <f t="shared" si="8"/>
        <v>1.4092257052150685</v>
      </c>
      <c r="P53" s="28">
        <f t="shared" si="8"/>
        <v>4.883778333958453</v>
      </c>
      <c r="Q53" s="28">
        <f t="shared" si="8"/>
        <v>5.9273877511125</v>
      </c>
      <c r="R53" s="28">
        <f t="shared" si="8"/>
        <v>7.14102393847366</v>
      </c>
      <c r="S53" s="28">
        <f t="shared" si="8"/>
        <v>5.935909523739859</v>
      </c>
      <c r="T53" s="28">
        <f t="shared" si="8"/>
        <v>4.068906408322295</v>
      </c>
      <c r="U53" s="28">
        <f t="shared" si="8"/>
        <v>5.249405756466225</v>
      </c>
      <c r="V53" s="28">
        <f t="shared" si="8"/>
        <v>14.313115205577137</v>
      </c>
      <c r="W53" s="28">
        <f t="shared" si="8"/>
        <v>2.5729307793462035</v>
      </c>
      <c r="X53" s="28">
        <f t="shared" si="8"/>
        <v>0.8885122052262159</v>
      </c>
      <c r="Y53" s="28">
        <f t="shared" si="8"/>
        <v>2.75510979045158</v>
      </c>
      <c r="Z53" s="28">
        <f t="shared" si="8"/>
        <v>1.293888473364359</v>
      </c>
      <c r="AA53" s="28">
        <f t="shared" si="8"/>
        <v>0.8703689592206904</v>
      </c>
      <c r="AB53" s="28">
        <f t="shared" si="8"/>
        <v>1.0854702318914997</v>
      </c>
      <c r="AC53" s="28">
        <f t="shared" si="8"/>
        <v>0.6727381608090659</v>
      </c>
    </row>
    <row r="54" spans="1:29" ht="15" customHeight="1">
      <c r="A54" s="17" t="s">
        <v>7</v>
      </c>
      <c r="B54" s="28">
        <f t="shared" si="8"/>
        <v>0</v>
      </c>
      <c r="C54" s="28">
        <f t="shared" si="8"/>
        <v>0</v>
      </c>
      <c r="D54" s="28">
        <f t="shared" si="8"/>
        <v>0</v>
      </c>
      <c r="E54" s="28">
        <f t="shared" si="8"/>
        <v>0</v>
      </c>
      <c r="F54" s="28">
        <f t="shared" si="8"/>
        <v>0</v>
      </c>
      <c r="G54" s="28">
        <f t="shared" si="8"/>
        <v>0</v>
      </c>
      <c r="H54" s="28">
        <f t="shared" si="8"/>
        <v>0</v>
      </c>
      <c r="I54" s="28">
        <f t="shared" si="8"/>
        <v>0</v>
      </c>
      <c r="J54" s="28">
        <f t="shared" si="8"/>
        <v>0</v>
      </c>
      <c r="K54" s="28">
        <f t="shared" si="8"/>
        <v>0</v>
      </c>
      <c r="L54" s="28">
        <f t="shared" si="8"/>
        <v>0</v>
      </c>
      <c r="M54" s="28">
        <f t="shared" si="8"/>
        <v>0</v>
      </c>
      <c r="N54" s="28">
        <f t="shared" si="8"/>
        <v>0</v>
      </c>
      <c r="O54" s="28">
        <f t="shared" si="8"/>
        <v>0</v>
      </c>
      <c r="P54" s="28">
        <f t="shared" si="8"/>
        <v>0</v>
      </c>
      <c r="Q54" s="28">
        <f t="shared" si="8"/>
        <v>0</v>
      </c>
      <c r="R54" s="28">
        <f t="shared" si="8"/>
        <v>0</v>
      </c>
      <c r="S54" s="28">
        <f t="shared" si="8"/>
        <v>0</v>
      </c>
      <c r="T54" s="28">
        <f t="shared" si="8"/>
        <v>0</v>
      </c>
      <c r="U54" s="28">
        <f t="shared" si="8"/>
        <v>0</v>
      </c>
      <c r="V54" s="28">
        <f t="shared" si="8"/>
        <v>0</v>
      </c>
      <c r="W54" s="28">
        <f t="shared" si="8"/>
        <v>0</v>
      </c>
      <c r="X54" s="28">
        <f t="shared" si="8"/>
        <v>0</v>
      </c>
      <c r="Y54" s="28">
        <f t="shared" si="8"/>
        <v>0</v>
      </c>
      <c r="Z54" s="28">
        <f t="shared" si="8"/>
        <v>0</v>
      </c>
      <c r="AA54" s="28">
        <f t="shared" si="8"/>
        <v>0</v>
      </c>
      <c r="AB54" s="28">
        <f t="shared" si="8"/>
        <v>0</v>
      </c>
      <c r="AC54" s="28">
        <f t="shared" si="8"/>
        <v>0</v>
      </c>
    </row>
    <row r="55" spans="1:29" ht="15" customHeight="1">
      <c r="A55" s="17" t="s">
        <v>8</v>
      </c>
      <c r="B55" s="28">
        <f t="shared" si="8"/>
        <v>74.83370288248337</v>
      </c>
      <c r="C55" s="28">
        <f t="shared" si="8"/>
        <v>80.86263138818413</v>
      </c>
      <c r="D55" s="28">
        <f t="shared" si="8"/>
        <v>59.87045902562659</v>
      </c>
      <c r="E55" s="28">
        <f t="shared" si="8"/>
        <v>86.02228331645203</v>
      </c>
      <c r="F55" s="28">
        <f t="shared" si="8"/>
        <v>78.98511864861241</v>
      </c>
      <c r="G55" s="28">
        <f t="shared" si="8"/>
        <v>78.04747383169868</v>
      </c>
      <c r="H55" s="28">
        <f t="shared" si="8"/>
        <v>84.20581784601178</v>
      </c>
      <c r="I55" s="28">
        <f t="shared" si="8"/>
        <v>86.75039397548329</v>
      </c>
      <c r="J55" s="28">
        <f t="shared" si="8"/>
        <v>82.97201104752142</v>
      </c>
      <c r="K55" s="28">
        <f t="shared" si="8"/>
        <v>80.46433220915371</v>
      </c>
      <c r="L55" s="28">
        <f t="shared" si="8"/>
        <v>83.54954454354619</v>
      </c>
      <c r="M55" s="28">
        <f t="shared" si="8"/>
        <v>81.9418193893179</v>
      </c>
      <c r="N55" s="28">
        <f t="shared" si="8"/>
        <v>61.096067595535075</v>
      </c>
      <c r="O55" s="28">
        <f t="shared" si="8"/>
        <v>66.1188131542157</v>
      </c>
      <c r="P55" s="28">
        <f t="shared" si="8"/>
        <v>79.01004777512436</v>
      </c>
      <c r="Q55" s="28">
        <f t="shared" si="8"/>
        <v>83.11083755562278</v>
      </c>
      <c r="R55" s="28">
        <f t="shared" si="8"/>
        <v>86.27160970769097</v>
      </c>
      <c r="S55" s="28">
        <f t="shared" si="8"/>
        <v>87.07301805653995</v>
      </c>
      <c r="T55" s="28">
        <f t="shared" si="8"/>
        <v>83.98519649178613</v>
      </c>
      <c r="U55" s="28">
        <f t="shared" si="8"/>
        <v>84.51621733868589</v>
      </c>
      <c r="V55" s="28">
        <f t="shared" si="8"/>
        <v>78.98177819130095</v>
      </c>
      <c r="W55" s="28">
        <f t="shared" si="8"/>
        <v>35.055902361574866</v>
      </c>
      <c r="X55" s="28">
        <f t="shared" si="8"/>
        <v>39.73715566178039</v>
      </c>
      <c r="Y55" s="28">
        <f t="shared" si="8"/>
        <v>36.50639631279666</v>
      </c>
      <c r="Z55" s="28">
        <f t="shared" si="8"/>
        <v>38.17617085439385</v>
      </c>
      <c r="AA55" s="28">
        <f t="shared" si="8"/>
        <v>34.64344547694975</v>
      </c>
      <c r="AB55" s="28">
        <f t="shared" si="8"/>
        <v>35.10485687143617</v>
      </c>
      <c r="AC55" s="28">
        <f t="shared" si="8"/>
        <v>36.98606835295739</v>
      </c>
    </row>
    <row r="56" spans="1:29" ht="15" customHeight="1">
      <c r="A56" s="17" t="s">
        <v>9</v>
      </c>
      <c r="B56" s="28">
        <f t="shared" si="8"/>
        <v>0.11086474501108648</v>
      </c>
      <c r="C56" s="28">
        <f t="shared" si="8"/>
        <v>0</v>
      </c>
      <c r="D56" s="28">
        <f t="shared" si="8"/>
        <v>0</v>
      </c>
      <c r="E56" s="28">
        <f t="shared" si="8"/>
        <v>0</v>
      </c>
      <c r="F56" s="28">
        <f t="shared" si="8"/>
        <v>0</v>
      </c>
      <c r="G56" s="28">
        <f t="shared" si="8"/>
        <v>0</v>
      </c>
      <c r="H56" s="28">
        <f t="shared" si="8"/>
        <v>0</v>
      </c>
      <c r="I56" s="28">
        <f t="shared" si="8"/>
        <v>0</v>
      </c>
      <c r="J56" s="28">
        <f t="shared" si="8"/>
        <v>0</v>
      </c>
      <c r="K56" s="28">
        <f t="shared" si="8"/>
        <v>7.948731400057076</v>
      </c>
      <c r="L56" s="28">
        <f t="shared" si="8"/>
        <v>4.595942685625812</v>
      </c>
      <c r="M56" s="28">
        <f t="shared" si="8"/>
        <v>2.391331862967138</v>
      </c>
      <c r="N56" s="28">
        <f t="shared" si="8"/>
        <v>2.1371831757965056</v>
      </c>
      <c r="O56" s="28">
        <f t="shared" si="8"/>
        <v>21.316481121943955</v>
      </c>
      <c r="P56" s="28">
        <f t="shared" si="8"/>
        <v>2.630218078962947</v>
      </c>
      <c r="Q56" s="28">
        <f t="shared" si="8"/>
        <v>5.159438693963343</v>
      </c>
      <c r="R56" s="28">
        <f t="shared" si="8"/>
        <v>0</v>
      </c>
      <c r="S56" s="28">
        <f t="shared" si="8"/>
        <v>0</v>
      </c>
      <c r="T56" s="28">
        <f t="shared" si="8"/>
        <v>0</v>
      </c>
      <c r="U56" s="28">
        <f t="shared" si="8"/>
        <v>0</v>
      </c>
      <c r="V56" s="28">
        <f t="shared" si="8"/>
        <v>0</v>
      </c>
      <c r="W56" s="28">
        <f t="shared" si="8"/>
        <v>6.138193318035875</v>
      </c>
      <c r="X56" s="28">
        <f t="shared" si="8"/>
        <v>0.29307821671740836</v>
      </c>
      <c r="Y56" s="28">
        <f t="shared" si="8"/>
        <v>4.370415359905257</v>
      </c>
      <c r="Z56" s="28">
        <f t="shared" si="8"/>
        <v>1.6825722060350476</v>
      </c>
      <c r="AA56" s="28">
        <f t="shared" si="8"/>
        <v>0</v>
      </c>
      <c r="AB56" s="28">
        <f t="shared" si="8"/>
        <v>1.0537196411300642</v>
      </c>
      <c r="AC56" s="28">
        <f t="shared" si="8"/>
        <v>0.13333282494166673</v>
      </c>
    </row>
    <row r="57" spans="1:29" ht="15" customHeight="1">
      <c r="A57" s="17" t="s">
        <v>10</v>
      </c>
      <c r="B57" s="28">
        <f t="shared" si="8"/>
        <v>0</v>
      </c>
      <c r="C57" s="28">
        <f t="shared" si="8"/>
        <v>0</v>
      </c>
      <c r="D57" s="28">
        <f t="shared" si="8"/>
        <v>0</v>
      </c>
      <c r="E57" s="28">
        <f t="shared" si="8"/>
        <v>0</v>
      </c>
      <c r="F57" s="28">
        <f t="shared" si="8"/>
        <v>0</v>
      </c>
      <c r="G57" s="28">
        <f t="shared" si="8"/>
        <v>0</v>
      </c>
      <c r="H57" s="28">
        <f t="shared" si="8"/>
        <v>0</v>
      </c>
      <c r="I57" s="28">
        <f t="shared" si="8"/>
        <v>0</v>
      </c>
      <c r="J57" s="28">
        <f t="shared" si="8"/>
        <v>0</v>
      </c>
      <c r="K57" s="28">
        <f t="shared" si="8"/>
        <v>3.806857379627556</v>
      </c>
      <c r="L57" s="28">
        <f t="shared" si="8"/>
        <v>4.465634172057105</v>
      </c>
      <c r="M57" s="28">
        <f t="shared" si="8"/>
        <v>3.425862696988877</v>
      </c>
      <c r="N57" s="28">
        <f t="shared" si="8"/>
        <v>1.8566377950270083</v>
      </c>
      <c r="O57" s="28">
        <f t="shared" si="8"/>
        <v>2.6782969004881187</v>
      </c>
      <c r="P57" s="28">
        <f t="shared" si="8"/>
        <v>5.939897130230725</v>
      </c>
      <c r="Q57" s="28">
        <f t="shared" si="8"/>
        <v>0.0037040984234068086</v>
      </c>
      <c r="R57" s="28">
        <f t="shared" si="8"/>
        <v>0.001958744020676335</v>
      </c>
      <c r="S57" s="28">
        <f t="shared" si="8"/>
        <v>0.0008258984394910253</v>
      </c>
      <c r="T57" s="28">
        <f t="shared" si="8"/>
        <v>0</v>
      </c>
      <c r="U57" s="28">
        <f t="shared" si="8"/>
        <v>0</v>
      </c>
      <c r="V57" s="28">
        <f t="shared" si="8"/>
        <v>0</v>
      </c>
      <c r="W57" s="28">
        <f t="shared" si="8"/>
        <v>0</v>
      </c>
      <c r="X57" s="28">
        <f t="shared" si="8"/>
        <v>0</v>
      </c>
      <c r="Y57" s="28">
        <f t="shared" si="8"/>
        <v>0</v>
      </c>
      <c r="Z57" s="28">
        <f t="shared" si="8"/>
        <v>0</v>
      </c>
      <c r="AA57" s="28">
        <f t="shared" si="8"/>
        <v>0</v>
      </c>
      <c r="AB57" s="28">
        <f t="shared" si="8"/>
        <v>0</v>
      </c>
      <c r="AC57" s="28">
        <f t="shared" si="8"/>
        <v>0</v>
      </c>
    </row>
    <row r="58" spans="1:29" ht="15" customHeight="1">
      <c r="A58" s="17" t="s">
        <v>11</v>
      </c>
      <c r="B58" s="28">
        <f t="shared" si="8"/>
        <v>0</v>
      </c>
      <c r="C58" s="28">
        <f t="shared" si="8"/>
        <v>0</v>
      </c>
      <c r="D58" s="28">
        <f t="shared" si="8"/>
        <v>0</v>
      </c>
      <c r="E58" s="28">
        <f t="shared" si="8"/>
        <v>0</v>
      </c>
      <c r="F58" s="28">
        <f t="shared" si="8"/>
        <v>0</v>
      </c>
      <c r="G58" s="28">
        <f t="shared" si="8"/>
        <v>0</v>
      </c>
      <c r="H58" s="28">
        <f t="shared" si="8"/>
        <v>0</v>
      </c>
      <c r="I58" s="28">
        <f t="shared" si="8"/>
        <v>0</v>
      </c>
      <c r="J58" s="28">
        <f t="shared" si="8"/>
        <v>0</v>
      </c>
      <c r="K58" s="28">
        <f t="shared" si="8"/>
        <v>0</v>
      </c>
      <c r="L58" s="28">
        <f t="shared" si="8"/>
        <v>0</v>
      </c>
      <c r="M58" s="28">
        <f t="shared" si="8"/>
        <v>0</v>
      </c>
      <c r="N58" s="28">
        <f t="shared" si="8"/>
        <v>0</v>
      </c>
      <c r="O58" s="28">
        <f t="shared" si="8"/>
        <v>0</v>
      </c>
      <c r="P58" s="28">
        <f t="shared" si="8"/>
        <v>0</v>
      </c>
      <c r="Q58" s="28">
        <f t="shared" si="8"/>
        <v>0</v>
      </c>
      <c r="R58" s="28">
        <f t="shared" si="8"/>
        <v>0</v>
      </c>
      <c r="S58" s="28">
        <f t="shared" si="8"/>
        <v>0</v>
      </c>
      <c r="T58" s="28">
        <f t="shared" si="8"/>
        <v>3.0450323016275886</v>
      </c>
      <c r="U58" s="28">
        <f t="shared" si="8"/>
        <v>1.9540373503694863</v>
      </c>
      <c r="V58" s="28">
        <f t="shared" si="8"/>
        <v>0</v>
      </c>
      <c r="W58" s="28">
        <f t="shared" si="8"/>
        <v>52.82216998527214</v>
      </c>
      <c r="X58" s="28">
        <f t="shared" si="8"/>
        <v>55.502531215445806</v>
      </c>
      <c r="Y58" s="28">
        <f t="shared" si="8"/>
        <v>52.50959981655098</v>
      </c>
      <c r="Z58" s="28">
        <f t="shared" si="8"/>
        <v>54.73659789911678</v>
      </c>
      <c r="AA58" s="28">
        <f t="shared" si="8"/>
        <v>60.33671388347662</v>
      </c>
      <c r="AB58" s="28">
        <f t="shared" si="8"/>
        <v>54.16019450142044</v>
      </c>
      <c r="AC58" s="28">
        <f t="shared" si="8"/>
        <v>57.466155580168696</v>
      </c>
    </row>
    <row r="59" spans="1:29" ht="15" customHeight="1">
      <c r="A59" s="17" t="s">
        <v>12</v>
      </c>
      <c r="B59" s="28">
        <f t="shared" si="8"/>
        <v>3.3813747228381374</v>
      </c>
      <c r="C59" s="28">
        <f t="shared" si="8"/>
        <v>0</v>
      </c>
      <c r="D59" s="28">
        <f t="shared" si="8"/>
        <v>0</v>
      </c>
      <c r="E59" s="28">
        <f aca="true" t="shared" si="9" ref="E59:AC60">E17/E$7*100</f>
        <v>0</v>
      </c>
      <c r="F59" s="28">
        <f t="shared" si="9"/>
        <v>0</v>
      </c>
      <c r="G59" s="28">
        <f t="shared" si="9"/>
        <v>0.024725954009725545</v>
      </c>
      <c r="H59" s="28">
        <f t="shared" si="9"/>
        <v>0.02020085420754935</v>
      </c>
      <c r="I59" s="28">
        <f t="shared" si="9"/>
        <v>0.010826807174564222</v>
      </c>
      <c r="J59" s="28">
        <f t="shared" si="9"/>
        <v>5.2162523846131945</v>
      </c>
      <c r="K59" s="28">
        <f t="shared" si="9"/>
        <v>0</v>
      </c>
      <c r="L59" s="28">
        <f t="shared" si="9"/>
        <v>0</v>
      </c>
      <c r="M59" s="28">
        <f t="shared" si="9"/>
        <v>0</v>
      </c>
      <c r="N59" s="28">
        <f t="shared" si="9"/>
        <v>0</v>
      </c>
      <c r="O59" s="28">
        <f t="shared" si="9"/>
        <v>0</v>
      </c>
      <c r="P59" s="28">
        <f t="shared" si="9"/>
        <v>0</v>
      </c>
      <c r="Q59" s="28">
        <f t="shared" si="9"/>
        <v>0</v>
      </c>
      <c r="R59" s="28">
        <f t="shared" si="9"/>
        <v>0</v>
      </c>
      <c r="S59" s="28">
        <f t="shared" si="9"/>
        <v>0</v>
      </c>
      <c r="T59" s="28">
        <f t="shared" si="9"/>
        <v>0</v>
      </c>
      <c r="U59" s="28">
        <f t="shared" si="9"/>
        <v>0</v>
      </c>
      <c r="V59" s="28">
        <f t="shared" si="9"/>
        <v>0</v>
      </c>
      <c r="W59" s="28">
        <f t="shared" si="9"/>
        <v>0</v>
      </c>
      <c r="X59" s="28">
        <f t="shared" si="9"/>
        <v>0</v>
      </c>
      <c r="Y59" s="28">
        <f t="shared" si="9"/>
        <v>0</v>
      </c>
      <c r="Z59" s="28">
        <f t="shared" si="9"/>
        <v>0</v>
      </c>
      <c r="AA59" s="28">
        <f t="shared" si="9"/>
        <v>0</v>
      </c>
      <c r="AB59" s="28">
        <f t="shared" si="9"/>
        <v>0.015819597215521505</v>
      </c>
      <c r="AC59" s="28">
        <f t="shared" si="9"/>
        <v>0</v>
      </c>
    </row>
    <row r="60" spans="1:29" ht="15" customHeight="1">
      <c r="A60" s="17" t="s">
        <v>13</v>
      </c>
      <c r="B60" s="28">
        <f aca="true" t="shared" si="10" ref="B60:AB60">B18/B$7*100</f>
        <v>0</v>
      </c>
      <c r="C60" s="28">
        <f t="shared" si="10"/>
        <v>0</v>
      </c>
      <c r="D60" s="28">
        <f t="shared" si="10"/>
        <v>0.08448324415657561</v>
      </c>
      <c r="E60" s="28">
        <f t="shared" si="10"/>
        <v>0</v>
      </c>
      <c r="F60" s="28">
        <f t="shared" si="10"/>
        <v>0.891540420967958</v>
      </c>
      <c r="G60" s="28">
        <f t="shared" si="10"/>
        <v>0</v>
      </c>
      <c r="H60" s="28">
        <f t="shared" si="10"/>
        <v>0</v>
      </c>
      <c r="I60" s="28">
        <f t="shared" si="10"/>
        <v>0</v>
      </c>
      <c r="J60" s="28">
        <f t="shared" si="10"/>
        <v>0</v>
      </c>
      <c r="K60" s="28">
        <f t="shared" si="10"/>
        <v>0</v>
      </c>
      <c r="L60" s="28">
        <f t="shared" si="10"/>
        <v>0</v>
      </c>
      <c r="M60" s="28">
        <f t="shared" si="10"/>
        <v>0</v>
      </c>
      <c r="N60" s="28">
        <f t="shared" si="10"/>
        <v>0</v>
      </c>
      <c r="O60" s="28">
        <f t="shared" si="10"/>
        <v>0</v>
      </c>
      <c r="P60" s="28">
        <f t="shared" si="10"/>
        <v>0.20235009668836249</v>
      </c>
      <c r="Q60" s="28">
        <f t="shared" si="10"/>
        <v>0.1134380142168335</v>
      </c>
      <c r="R60" s="28">
        <f t="shared" si="10"/>
        <v>0.08934313505730526</v>
      </c>
      <c r="S60" s="28">
        <f t="shared" si="10"/>
        <v>0.0528700874627611</v>
      </c>
      <c r="T60" s="28">
        <f t="shared" si="10"/>
        <v>0</v>
      </c>
      <c r="U60" s="28">
        <f t="shared" si="10"/>
        <v>0</v>
      </c>
      <c r="V60" s="28">
        <f t="shared" si="10"/>
        <v>0</v>
      </c>
      <c r="W60" s="28">
        <f t="shared" si="10"/>
        <v>0</v>
      </c>
      <c r="X60" s="28">
        <f t="shared" si="10"/>
        <v>0</v>
      </c>
      <c r="Y60" s="28">
        <f t="shared" si="10"/>
        <v>0</v>
      </c>
      <c r="Z60" s="28">
        <f t="shared" si="10"/>
        <v>0</v>
      </c>
      <c r="AA60" s="28">
        <f t="shared" si="10"/>
        <v>0</v>
      </c>
      <c r="AB60" s="28">
        <f t="shared" si="10"/>
        <v>1.862032507255279</v>
      </c>
      <c r="AC60" s="28">
        <f t="shared" si="9"/>
        <v>0</v>
      </c>
    </row>
    <row r="61" spans="1:29" ht="15" customHeight="1">
      <c r="A61" s="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30"/>
    </row>
    <row r="62" spans="1:29" s="10" customFormat="1" ht="15" customHeight="1">
      <c r="A62" s="7" t="s">
        <v>18</v>
      </c>
      <c r="B62" s="27">
        <f>SUM(B63:B77)</f>
        <v>100</v>
      </c>
      <c r="C62" s="27">
        <f aca="true" t="shared" si="11" ref="C62:S62">SUM(C63:C75)</f>
        <v>99.99999999999999</v>
      </c>
      <c r="D62" s="27">
        <f t="shared" si="11"/>
        <v>100</v>
      </c>
      <c r="E62" s="27">
        <f t="shared" si="11"/>
        <v>100</v>
      </c>
      <c r="F62" s="27">
        <f t="shared" si="11"/>
        <v>100</v>
      </c>
      <c r="G62" s="27">
        <f t="shared" si="11"/>
        <v>100</v>
      </c>
      <c r="H62" s="27">
        <f t="shared" si="11"/>
        <v>100</v>
      </c>
      <c r="I62" s="27">
        <f t="shared" si="11"/>
        <v>100</v>
      </c>
      <c r="J62" s="27">
        <f t="shared" si="11"/>
        <v>100</v>
      </c>
      <c r="K62" s="27">
        <f t="shared" si="11"/>
        <v>100.00000000000001</v>
      </c>
      <c r="L62" s="27">
        <f t="shared" si="11"/>
        <v>100</v>
      </c>
      <c r="M62" s="27">
        <f t="shared" si="11"/>
        <v>100</v>
      </c>
      <c r="N62" s="27">
        <f t="shared" si="11"/>
        <v>100</v>
      </c>
      <c r="O62" s="27">
        <f t="shared" si="11"/>
        <v>100</v>
      </c>
      <c r="P62" s="27">
        <f t="shared" si="11"/>
        <v>100</v>
      </c>
      <c r="Q62" s="27">
        <f t="shared" si="11"/>
        <v>99.99999999999997</v>
      </c>
      <c r="R62" s="27">
        <f t="shared" si="11"/>
        <v>100</v>
      </c>
      <c r="S62" s="27">
        <f t="shared" si="11"/>
        <v>100.00000000000001</v>
      </c>
      <c r="T62" s="27">
        <f>SUM(T63:T77)</f>
        <v>100</v>
      </c>
      <c r="U62" s="27">
        <f>SUM(U63:U77)</f>
        <v>100</v>
      </c>
      <c r="V62" s="27">
        <f>SUM(V63:V77)</f>
        <v>100</v>
      </c>
      <c r="W62" s="27">
        <f>SUM(W63:W77)</f>
        <v>100</v>
      </c>
      <c r="X62" s="27">
        <f>X63+X67+X70+X73+X74+X75+X76+X77</f>
        <v>100</v>
      </c>
      <c r="Y62" s="27">
        <f>Y63+Y67+Y70+Y73+Y74+Y75+Y76+Y77</f>
        <v>99.99999999999999</v>
      </c>
      <c r="Z62" s="27">
        <f>Z63+Z67+Z70+Z73+Z74+Z75+Z76+Z77</f>
        <v>100.00000000000003</v>
      </c>
      <c r="AA62" s="27">
        <f>AA63+AA67+AA70+AA73+AA74+AA75+AA76+AA77</f>
        <v>99.99999999999999</v>
      </c>
      <c r="AB62" s="27">
        <f>AB63+AB67+AB70+AB73+AB74+AB75+AB76+AB77</f>
        <v>100.00000000000001</v>
      </c>
      <c r="AC62" s="27">
        <f>AC63+AC67+AC70+AC73+AC74+AC75+AC76+AC77</f>
        <v>99.99999999999999</v>
      </c>
    </row>
    <row r="63" spans="1:29" ht="15" customHeight="1">
      <c r="A63" s="17" t="s">
        <v>31</v>
      </c>
      <c r="B63" s="28">
        <f aca="true" t="shared" si="12" ref="B63:AC63">B21/B$20*100</f>
        <v>50.609756097560975</v>
      </c>
      <c r="C63" s="28">
        <f t="shared" si="12"/>
        <v>46.97354113809351</v>
      </c>
      <c r="D63" s="28">
        <f t="shared" si="12"/>
        <v>55.871585468882</v>
      </c>
      <c r="E63" s="28">
        <f t="shared" si="12"/>
        <v>42.43958906091738</v>
      </c>
      <c r="F63" s="28">
        <f t="shared" si="12"/>
        <v>35.192385038208876</v>
      </c>
      <c r="G63" s="28">
        <f t="shared" si="12"/>
        <v>51.28987060084068</v>
      </c>
      <c r="H63" s="28">
        <f t="shared" si="12"/>
        <v>44.97287313863558</v>
      </c>
      <c r="I63" s="28">
        <f t="shared" si="12"/>
        <v>43.75112779241402</v>
      </c>
      <c r="J63" s="28">
        <f t="shared" si="12"/>
        <v>42.09561231172233</v>
      </c>
      <c r="K63" s="28">
        <f t="shared" si="12"/>
        <v>45.602382266866655</v>
      </c>
      <c r="L63" s="28">
        <f t="shared" si="12"/>
        <v>42.209035040226446</v>
      </c>
      <c r="M63" s="28">
        <f t="shared" si="12"/>
        <v>46.90860076769419</v>
      </c>
      <c r="N63" s="28">
        <f t="shared" si="12"/>
        <v>36.460884056681394</v>
      </c>
      <c r="O63" s="28">
        <f t="shared" si="12"/>
        <v>49.93270299610408</v>
      </c>
      <c r="P63" s="28">
        <f t="shared" si="12"/>
        <v>46.73270229185763</v>
      </c>
      <c r="Q63" s="28">
        <f t="shared" si="12"/>
        <v>44.398256764943284</v>
      </c>
      <c r="R63" s="28">
        <f t="shared" si="12"/>
        <v>48.24470774423553</v>
      </c>
      <c r="S63" s="28">
        <f t="shared" si="12"/>
        <v>46.70503813946212</v>
      </c>
      <c r="T63" s="28">
        <f t="shared" si="12"/>
        <v>43.408212649542854</v>
      </c>
      <c r="U63" s="28">
        <f t="shared" si="12"/>
        <v>43.6279284836305</v>
      </c>
      <c r="V63" s="28">
        <f t="shared" si="12"/>
        <v>40.845454609119784</v>
      </c>
      <c r="W63" s="28">
        <f t="shared" si="12"/>
        <v>21.53076679788889</v>
      </c>
      <c r="X63" s="28">
        <f t="shared" si="12"/>
        <v>50.339026333731326</v>
      </c>
      <c r="Y63" s="28">
        <f t="shared" si="12"/>
        <v>45.705716481839865</v>
      </c>
      <c r="Z63" s="28">
        <f t="shared" si="12"/>
        <v>45.773924459561734</v>
      </c>
      <c r="AA63" s="28">
        <f t="shared" si="12"/>
        <v>42.20167311789388</v>
      </c>
      <c r="AB63" s="28">
        <f t="shared" si="12"/>
        <v>38.66075099859725</v>
      </c>
      <c r="AC63" s="28">
        <f t="shared" si="12"/>
        <v>41.33062932960053</v>
      </c>
    </row>
    <row r="64" spans="1:29" ht="15" customHeight="1">
      <c r="A64" s="18" t="s">
        <v>23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>
        <f aca="true" t="shared" si="13" ref="X64:Y72">X22/X$20*100</f>
        <v>46.21409780488431</v>
      </c>
      <c r="Y64" s="28">
        <f t="shared" si="13"/>
        <v>40.705470107629424</v>
      </c>
      <c r="Z64" s="28">
        <f aca="true" t="shared" si="14" ref="Z64:AC77">Z22/Z$20*100</f>
        <v>41.68094147597616</v>
      </c>
      <c r="AA64" s="28">
        <f t="shared" si="14"/>
        <v>37.62947398437731</v>
      </c>
      <c r="AB64" s="28">
        <f t="shared" si="14"/>
        <v>33.99982175268838</v>
      </c>
      <c r="AC64" s="28">
        <f t="shared" si="14"/>
        <v>37.264978731674596</v>
      </c>
    </row>
    <row r="65" spans="1:29" ht="15" customHeight="1">
      <c r="A65" s="18" t="s">
        <v>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>
        <f t="shared" si="13"/>
        <v>1.641548008308873</v>
      </c>
      <c r="Y65" s="28">
        <f t="shared" si="13"/>
        <v>2.218253258164406</v>
      </c>
      <c r="Z65" s="28">
        <f t="shared" si="14"/>
        <v>1.6504460834943495</v>
      </c>
      <c r="AA65" s="28">
        <f t="shared" si="14"/>
        <v>1.4192069211145975</v>
      </c>
      <c r="AB65" s="28">
        <f t="shared" si="14"/>
        <v>1.8299068602098596</v>
      </c>
      <c r="AC65" s="28">
        <f t="shared" si="14"/>
        <v>1.4782192078033072</v>
      </c>
    </row>
    <row r="66" spans="1:29" ht="15" customHeight="1">
      <c r="A66" s="18" t="s">
        <v>25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>
        <f t="shared" si="13"/>
        <v>2.483380520538155</v>
      </c>
      <c r="Y66" s="28">
        <f t="shared" si="13"/>
        <v>2.781993116046034</v>
      </c>
      <c r="Z66" s="28">
        <f t="shared" si="14"/>
        <v>2.442536900091218</v>
      </c>
      <c r="AA66" s="28">
        <f t="shared" si="14"/>
        <v>3.152992212401979</v>
      </c>
      <c r="AB66" s="28">
        <f t="shared" si="14"/>
        <v>2.831022385699011</v>
      </c>
      <c r="AC66" s="28">
        <f t="shared" si="14"/>
        <v>2.5874313901226196</v>
      </c>
    </row>
    <row r="67" spans="1:29" ht="15" customHeight="1">
      <c r="A67" s="17" t="s">
        <v>14</v>
      </c>
      <c r="B67" s="28">
        <f aca="true" t="shared" si="15" ref="B67:W67">B25/B$20*100</f>
        <v>18.957871396895786</v>
      </c>
      <c r="C67" s="28">
        <f t="shared" si="15"/>
        <v>17.28887277999275</v>
      </c>
      <c r="D67" s="28">
        <f t="shared" si="15"/>
        <v>18.276541819205857</v>
      </c>
      <c r="E67" s="28">
        <f t="shared" si="15"/>
        <v>27.116191578642745</v>
      </c>
      <c r="F67" s="28">
        <f t="shared" si="15"/>
        <v>16.12816731465344</v>
      </c>
      <c r="G67" s="28">
        <f t="shared" si="15"/>
        <v>21.169537624660016</v>
      </c>
      <c r="H67" s="28">
        <f t="shared" si="15"/>
        <v>23.22232482973566</v>
      </c>
      <c r="I67" s="28">
        <f t="shared" si="15"/>
        <v>21.16640802627305</v>
      </c>
      <c r="J67" s="28">
        <f t="shared" si="15"/>
        <v>16.4756128811822</v>
      </c>
      <c r="K67" s="28">
        <f t="shared" si="15"/>
        <v>19.757034185236392</v>
      </c>
      <c r="L67" s="28">
        <f t="shared" si="15"/>
        <v>15.057965026263545</v>
      </c>
      <c r="M67" s="28">
        <f t="shared" si="15"/>
        <v>12.04182239235351</v>
      </c>
      <c r="N67" s="28">
        <f t="shared" si="15"/>
        <v>7.46434342801838</v>
      </c>
      <c r="O67" s="28">
        <f t="shared" si="15"/>
        <v>11.851985477289823</v>
      </c>
      <c r="P67" s="28">
        <f t="shared" si="15"/>
        <v>9.507836452859571</v>
      </c>
      <c r="Q67" s="28">
        <f t="shared" si="15"/>
        <v>6.514528030216618</v>
      </c>
      <c r="R67" s="28">
        <f t="shared" si="15"/>
        <v>11.697360823329403</v>
      </c>
      <c r="S67" s="28">
        <f t="shared" si="15"/>
        <v>13.23744301627351</v>
      </c>
      <c r="T67" s="28">
        <f t="shared" si="15"/>
        <v>10.855708760809561</v>
      </c>
      <c r="U67" s="28">
        <f t="shared" si="15"/>
        <v>12.83418657846394</v>
      </c>
      <c r="V67" s="28">
        <f t="shared" si="15"/>
        <v>15.745804040525316</v>
      </c>
      <c r="W67" s="28">
        <f t="shared" si="15"/>
        <v>7.896154159557406</v>
      </c>
      <c r="X67" s="28">
        <f t="shared" si="13"/>
        <v>5.5760742995248185</v>
      </c>
      <c r="Y67" s="28">
        <f t="shared" si="13"/>
        <v>10.885979919662612</v>
      </c>
      <c r="Z67" s="28">
        <f aca="true" t="shared" si="16" ref="Z67:AA72">Z25/Z$20*100</f>
        <v>6.590725866805861</v>
      </c>
      <c r="AA67" s="28">
        <f t="shared" si="16"/>
        <v>2.269127174300541</v>
      </c>
      <c r="AB67" s="28">
        <f t="shared" si="14"/>
        <v>2.006159584286824</v>
      </c>
      <c r="AC67" s="28">
        <f t="shared" si="14"/>
        <v>1.24707653682779</v>
      </c>
    </row>
    <row r="68" spans="1:29" ht="15" customHeight="1">
      <c r="A68" s="19" t="s">
        <v>26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>
        <f t="shared" si="13"/>
        <v>0.8108566417486585</v>
      </c>
      <c r="Y68" s="28">
        <f t="shared" si="13"/>
        <v>1.2946741771275094</v>
      </c>
      <c r="Z68" s="28">
        <f t="shared" si="16"/>
        <v>0.5138501041524439</v>
      </c>
      <c r="AA68" s="28">
        <f t="shared" si="16"/>
        <v>0.8583206450249063</v>
      </c>
      <c r="AB68" s="28">
        <f t="shared" si="14"/>
        <v>0.9803977854857742</v>
      </c>
      <c r="AC68" s="28">
        <f t="shared" si="14"/>
        <v>0.3636435822809114</v>
      </c>
    </row>
    <row r="69" spans="1:29" ht="15" customHeight="1">
      <c r="A69" s="19" t="s">
        <v>27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>
        <f t="shared" si="13"/>
        <v>4.76521765777616</v>
      </c>
      <c r="Y69" s="28">
        <f t="shared" si="13"/>
        <v>9.591305742535102</v>
      </c>
      <c r="Z69" s="28">
        <f t="shared" si="16"/>
        <v>6.076875762653416</v>
      </c>
      <c r="AA69" s="28">
        <f t="shared" si="16"/>
        <v>1.4108065292756349</v>
      </c>
      <c r="AB69" s="28">
        <f t="shared" si="14"/>
        <v>1.02576179880105</v>
      </c>
      <c r="AC69" s="28">
        <f t="shared" si="14"/>
        <v>0.8834329545468786</v>
      </c>
    </row>
    <row r="70" spans="1:29" ht="15" customHeight="1">
      <c r="A70" s="17" t="s">
        <v>15</v>
      </c>
      <c r="B70" s="28">
        <f aca="true" t="shared" si="17" ref="B70:W70">B28/B$20*100</f>
        <v>24.556541019955656</v>
      </c>
      <c r="C70" s="28">
        <f t="shared" si="17"/>
        <v>26.023921710764768</v>
      </c>
      <c r="D70" s="28">
        <f t="shared" si="17"/>
        <v>17.600675865953253</v>
      </c>
      <c r="E70" s="28">
        <f t="shared" si="17"/>
        <v>28.606569237447548</v>
      </c>
      <c r="F70" s="28">
        <f t="shared" si="17"/>
        <v>42.60624748625821</v>
      </c>
      <c r="G70" s="28">
        <f t="shared" si="17"/>
        <v>24.672381109371138</v>
      </c>
      <c r="H70" s="28">
        <f t="shared" si="17"/>
        <v>29.106545076763247</v>
      </c>
      <c r="I70" s="28">
        <f t="shared" si="17"/>
        <v>13.172615395719802</v>
      </c>
      <c r="J70" s="28">
        <f t="shared" si="17"/>
        <v>36.19600808633012</v>
      </c>
      <c r="K70" s="28">
        <f t="shared" si="17"/>
        <v>31.594268749277326</v>
      </c>
      <c r="L70" s="28">
        <f t="shared" si="17"/>
        <v>37.37188803085135</v>
      </c>
      <c r="M70" s="28">
        <f t="shared" si="17"/>
        <v>34.25392392150031</v>
      </c>
      <c r="N70" s="28">
        <f t="shared" si="17"/>
        <v>50.36126207182178</v>
      </c>
      <c r="O70" s="28">
        <f t="shared" si="17"/>
        <v>38.21531152660611</v>
      </c>
      <c r="P70" s="28">
        <f t="shared" si="17"/>
        <v>41.54382764501963</v>
      </c>
      <c r="Q70" s="28">
        <f t="shared" si="17"/>
        <v>36.262012211078144</v>
      </c>
      <c r="R70" s="28">
        <f t="shared" si="17"/>
        <v>37.57033058700428</v>
      </c>
      <c r="S70" s="28">
        <f t="shared" si="17"/>
        <v>38.775954846143726</v>
      </c>
      <c r="T70" s="28">
        <f t="shared" si="17"/>
        <v>38.854066340374814</v>
      </c>
      <c r="U70" s="28">
        <f t="shared" si="17"/>
        <v>40.26906780448973</v>
      </c>
      <c r="V70" s="28">
        <f t="shared" si="17"/>
        <v>41.046854515043876</v>
      </c>
      <c r="W70" s="28">
        <f t="shared" si="17"/>
        <v>69.83796986428689</v>
      </c>
      <c r="X70" s="28">
        <f t="shared" si="13"/>
        <v>41.80337284552305</v>
      </c>
      <c r="Y70" s="28">
        <f t="shared" si="13"/>
        <v>41.73766127742571</v>
      </c>
      <c r="Z70" s="28">
        <f t="shared" si="16"/>
        <v>43.54086096182313</v>
      </c>
      <c r="AA70" s="28">
        <f t="shared" si="16"/>
        <v>52.89612018053881</v>
      </c>
      <c r="AB70" s="28">
        <f t="shared" si="14"/>
        <v>54.23848766548972</v>
      </c>
      <c r="AC70" s="28">
        <f t="shared" si="14"/>
        <v>54.137575797797844</v>
      </c>
    </row>
    <row r="71" spans="1:29" ht="15" customHeight="1">
      <c r="A71" s="18" t="s">
        <v>28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>
        <f t="shared" si="13"/>
        <v>21.74619824432491</v>
      </c>
      <c r="Y71" s="28">
        <f t="shared" si="13"/>
        <v>23.765357094278436</v>
      </c>
      <c r="Z71" s="28">
        <f t="shared" si="16"/>
        <v>24.696048395697677</v>
      </c>
      <c r="AA71" s="28">
        <f t="shared" si="16"/>
        <v>35.39420177770482</v>
      </c>
      <c r="AB71" s="28">
        <f t="shared" si="14"/>
        <v>37.17519062927742</v>
      </c>
      <c r="AC71" s="28">
        <f t="shared" si="14"/>
        <v>35.39750193399922</v>
      </c>
    </row>
    <row r="72" spans="1:29" ht="15" customHeight="1">
      <c r="A72" s="18" t="s">
        <v>29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>
        <f t="shared" si="13"/>
        <v>20.05717460119814</v>
      </c>
      <c r="Y72" s="28">
        <f t="shared" si="13"/>
        <v>17.972304183147276</v>
      </c>
      <c r="Z72" s="28">
        <f t="shared" si="16"/>
        <v>18.84481256612545</v>
      </c>
      <c r="AA72" s="28">
        <f t="shared" si="16"/>
        <v>17.501918402833986</v>
      </c>
      <c r="AB72" s="28">
        <f t="shared" si="14"/>
        <v>17.063297036212308</v>
      </c>
      <c r="AC72" s="28">
        <f t="shared" si="14"/>
        <v>18.740073863798617</v>
      </c>
    </row>
    <row r="73" spans="1:29" ht="15" customHeight="1">
      <c r="A73" s="17" t="s">
        <v>16</v>
      </c>
      <c r="B73" s="28">
        <f aca="true" t="shared" si="18" ref="B73:AA77">B31/B$20*100</f>
        <v>3.048780487804878</v>
      </c>
      <c r="C73" s="28">
        <f t="shared" si="18"/>
        <v>3.0808263863718737</v>
      </c>
      <c r="D73" s="28">
        <f t="shared" si="18"/>
        <v>3.3230076034919738</v>
      </c>
      <c r="E73" s="28">
        <f t="shared" si="18"/>
        <v>1.3456807987266677</v>
      </c>
      <c r="F73" s="28">
        <f t="shared" si="18"/>
        <v>5.1481431827322695</v>
      </c>
      <c r="G73" s="28">
        <f t="shared" si="18"/>
        <v>2.8311217341135744</v>
      </c>
      <c r="H73" s="28">
        <f t="shared" si="18"/>
        <v>2.5828235022509523</v>
      </c>
      <c r="I73" s="28">
        <f t="shared" si="18"/>
        <v>21.85812070687021</v>
      </c>
      <c r="J73" s="28">
        <f t="shared" si="18"/>
        <v>4.977648700207853</v>
      </c>
      <c r="K73" s="28">
        <f t="shared" si="18"/>
        <v>3.0463147986196275</v>
      </c>
      <c r="L73" s="28">
        <f t="shared" si="18"/>
        <v>5.361111902658649</v>
      </c>
      <c r="M73" s="28">
        <f t="shared" si="18"/>
        <v>4.849804875628647</v>
      </c>
      <c r="N73" s="28">
        <f t="shared" si="18"/>
        <v>4.143377154966433</v>
      </c>
      <c r="O73" s="28">
        <f t="shared" si="18"/>
        <v>0</v>
      </c>
      <c r="P73" s="28">
        <f t="shared" si="18"/>
        <v>0</v>
      </c>
      <c r="Q73" s="28">
        <f t="shared" si="18"/>
        <v>10.601715537654332</v>
      </c>
      <c r="R73" s="28">
        <f t="shared" si="18"/>
        <v>2.469504085368377</v>
      </c>
      <c r="S73" s="28">
        <f t="shared" si="18"/>
        <v>1.2592070394861148</v>
      </c>
      <c r="T73" s="28">
        <f t="shared" si="18"/>
        <v>6.848756768085734</v>
      </c>
      <c r="U73" s="28">
        <f t="shared" si="18"/>
        <v>3.2567112749722544</v>
      </c>
      <c r="V73" s="28">
        <f t="shared" si="18"/>
        <v>2.3276763326195136</v>
      </c>
      <c r="W73" s="28">
        <f t="shared" si="18"/>
        <v>0.7230990489191796</v>
      </c>
      <c r="X73" s="28">
        <f t="shared" si="18"/>
        <v>1.8026012643634595</v>
      </c>
      <c r="Y73" s="28">
        <f t="shared" si="18"/>
        <v>1.57993457547508</v>
      </c>
      <c r="Z73" s="28">
        <f t="shared" si="18"/>
        <v>3.3547120795579497</v>
      </c>
      <c r="AA73" s="28">
        <f t="shared" si="18"/>
        <v>1.35417770260518</v>
      </c>
      <c r="AB73" s="28">
        <f t="shared" si="14"/>
        <v>1.655088446280435</v>
      </c>
      <c r="AC73" s="28">
        <f t="shared" si="14"/>
        <v>0.8914421230883951</v>
      </c>
    </row>
    <row r="74" spans="1:29" ht="15" customHeight="1">
      <c r="A74" s="17" t="s">
        <v>13</v>
      </c>
      <c r="B74" s="28">
        <f t="shared" si="18"/>
        <v>0</v>
      </c>
      <c r="C74" s="28">
        <f t="shared" si="18"/>
        <v>3.8782167451975353</v>
      </c>
      <c r="D74" s="28">
        <f t="shared" si="18"/>
        <v>0.7040270346381301</v>
      </c>
      <c r="E74" s="28">
        <f t="shared" si="18"/>
        <v>0.4919693242656635</v>
      </c>
      <c r="F74" s="28">
        <f t="shared" si="18"/>
        <v>0.9250569781472047</v>
      </c>
      <c r="G74" s="28">
        <f t="shared" si="18"/>
        <v>0.03708893101458831</v>
      </c>
      <c r="H74" s="28">
        <f t="shared" si="18"/>
        <v>0.11543345261456771</v>
      </c>
      <c r="I74" s="28">
        <f t="shared" si="18"/>
        <v>0.051728078722917945</v>
      </c>
      <c r="J74" s="28">
        <f t="shared" si="18"/>
        <v>0.2551180205575012</v>
      </c>
      <c r="K74" s="28">
        <f t="shared" si="18"/>
        <v>0</v>
      </c>
      <c r="L74" s="28">
        <f t="shared" si="18"/>
        <v>0</v>
      </c>
      <c r="M74" s="28">
        <f t="shared" si="18"/>
        <v>0.14551163647263055</v>
      </c>
      <c r="N74" s="28">
        <f t="shared" si="18"/>
        <v>1.570133288512009</v>
      </c>
      <c r="O74" s="28">
        <f t="shared" si="18"/>
        <v>0</v>
      </c>
      <c r="P74" s="28">
        <f t="shared" si="18"/>
        <v>0</v>
      </c>
      <c r="Q74" s="28">
        <f t="shared" si="18"/>
        <v>0</v>
      </c>
      <c r="R74" s="28">
        <f t="shared" si="18"/>
        <v>0.01809676006241798</v>
      </c>
      <c r="S74" s="28">
        <f t="shared" si="18"/>
        <v>0.022356958634539237</v>
      </c>
      <c r="T74" s="28">
        <f t="shared" si="18"/>
        <v>0.033255481187035696</v>
      </c>
      <c r="U74" s="28">
        <f t="shared" si="18"/>
        <v>0.012105858443579977</v>
      </c>
      <c r="V74" s="28">
        <f t="shared" si="18"/>
        <v>0.03421050269151034</v>
      </c>
      <c r="W74" s="28">
        <f t="shared" si="18"/>
        <v>0.012010129347630549</v>
      </c>
      <c r="X74" s="28">
        <f t="shared" si="18"/>
        <v>0.3986086721264033</v>
      </c>
      <c r="Y74" s="28">
        <f t="shared" si="18"/>
        <v>0.050060653616272176</v>
      </c>
      <c r="Z74" s="28">
        <f t="shared" si="18"/>
        <v>0.7339805324373382</v>
      </c>
      <c r="AA74" s="28">
        <f t="shared" si="18"/>
        <v>1.276975859598097</v>
      </c>
      <c r="AB74" s="28">
        <f t="shared" si="14"/>
        <v>1.7852362725725306</v>
      </c>
      <c r="AC74" s="28">
        <f t="shared" si="14"/>
        <v>2.245702866099794</v>
      </c>
    </row>
    <row r="75" spans="1:31" ht="15" customHeight="1">
      <c r="A75" s="17" t="s">
        <v>10</v>
      </c>
      <c r="B75" s="28">
        <f t="shared" si="18"/>
        <v>2.827050997782705</v>
      </c>
      <c r="C75" s="28">
        <f t="shared" si="18"/>
        <v>2.7546212395795577</v>
      </c>
      <c r="D75" s="28">
        <f t="shared" si="18"/>
        <v>4.224162207828781</v>
      </c>
      <c r="E75" s="28">
        <f t="shared" si="18"/>
        <v>0</v>
      </c>
      <c r="F75" s="28">
        <f t="shared" si="18"/>
        <v>0</v>
      </c>
      <c r="G75" s="28">
        <f t="shared" si="18"/>
        <v>0</v>
      </c>
      <c r="H75" s="28">
        <f t="shared" si="18"/>
        <v>0</v>
      </c>
      <c r="I75" s="28">
        <f t="shared" si="18"/>
        <v>0</v>
      </c>
      <c r="J75" s="28">
        <f t="shared" si="18"/>
        <v>0</v>
      </c>
      <c r="K75" s="28">
        <f t="shared" si="18"/>
        <v>0</v>
      </c>
      <c r="L75" s="28">
        <f t="shared" si="18"/>
        <v>0</v>
      </c>
      <c r="M75" s="28">
        <f t="shared" si="18"/>
        <v>1.8003364063507041</v>
      </c>
      <c r="N75" s="28">
        <f t="shared" si="18"/>
        <v>0</v>
      </c>
      <c r="O75" s="28">
        <f t="shared" si="18"/>
        <v>0</v>
      </c>
      <c r="P75" s="28">
        <f t="shared" si="18"/>
        <v>2.2156336102631755</v>
      </c>
      <c r="Q75" s="28">
        <f t="shared" si="18"/>
        <v>2.2234874561076037</v>
      </c>
      <c r="R75" s="28">
        <f t="shared" si="18"/>
        <v>0</v>
      </c>
      <c r="S75" s="28">
        <f t="shared" si="18"/>
        <v>0</v>
      </c>
      <c r="T75" s="28">
        <f t="shared" si="18"/>
        <v>0</v>
      </c>
      <c r="U75" s="28">
        <f t="shared" si="18"/>
        <v>0</v>
      </c>
      <c r="V75" s="28">
        <f t="shared" si="18"/>
        <v>0</v>
      </c>
      <c r="W75" s="28">
        <f t="shared" si="18"/>
        <v>0</v>
      </c>
      <c r="X75" s="28">
        <f t="shared" si="18"/>
        <v>0</v>
      </c>
      <c r="Y75" s="28">
        <f t="shared" si="18"/>
        <v>0</v>
      </c>
      <c r="Z75" s="28">
        <f t="shared" si="18"/>
        <v>0</v>
      </c>
      <c r="AA75" s="28">
        <f t="shared" si="18"/>
        <v>0</v>
      </c>
      <c r="AB75" s="28">
        <f t="shared" si="14"/>
        <v>0</v>
      </c>
      <c r="AC75" s="28">
        <f t="shared" si="14"/>
        <v>0</v>
      </c>
      <c r="AE75" s="1" t="s">
        <v>34</v>
      </c>
    </row>
    <row r="76" spans="1:29" ht="15" customHeight="1">
      <c r="A76" s="17" t="s">
        <v>21</v>
      </c>
      <c r="B76" s="28">
        <f t="shared" si="18"/>
        <v>0</v>
      </c>
      <c r="C76" s="28">
        <f t="shared" si="18"/>
        <v>0</v>
      </c>
      <c r="D76" s="28">
        <f t="shared" si="18"/>
        <v>0</v>
      </c>
      <c r="E76" s="28">
        <f t="shared" si="18"/>
        <v>0</v>
      </c>
      <c r="F76" s="28">
        <f t="shared" si="18"/>
        <v>0</v>
      </c>
      <c r="G76" s="28">
        <f t="shared" si="18"/>
        <v>0</v>
      </c>
      <c r="H76" s="28">
        <f t="shared" si="18"/>
        <v>0</v>
      </c>
      <c r="I76" s="28">
        <f t="shared" si="18"/>
        <v>0</v>
      </c>
      <c r="J76" s="28">
        <f t="shared" si="18"/>
        <v>0</v>
      </c>
      <c r="K76" s="28">
        <f t="shared" si="18"/>
        <v>0</v>
      </c>
      <c r="L76" s="28">
        <f t="shared" si="18"/>
        <v>0</v>
      </c>
      <c r="M76" s="28">
        <f t="shared" si="18"/>
        <v>0</v>
      </c>
      <c r="N76" s="28">
        <f t="shared" si="18"/>
        <v>0</v>
      </c>
      <c r="O76" s="28">
        <f t="shared" si="18"/>
        <v>0</v>
      </c>
      <c r="P76" s="28">
        <f t="shared" si="18"/>
        <v>0</v>
      </c>
      <c r="Q76" s="28">
        <f t="shared" si="18"/>
        <v>0</v>
      </c>
      <c r="R76" s="28">
        <f t="shared" si="18"/>
        <v>0</v>
      </c>
      <c r="S76" s="28">
        <f t="shared" si="18"/>
        <v>0</v>
      </c>
      <c r="T76" s="28">
        <f t="shared" si="18"/>
        <v>0</v>
      </c>
      <c r="U76" s="28">
        <f t="shared" si="18"/>
        <v>0</v>
      </c>
      <c r="V76" s="28">
        <f t="shared" si="18"/>
        <v>0</v>
      </c>
      <c r="W76" s="28">
        <f t="shared" si="18"/>
        <v>0</v>
      </c>
      <c r="X76" s="28">
        <f t="shared" si="18"/>
        <v>0</v>
      </c>
      <c r="Y76" s="28">
        <f t="shared" si="18"/>
        <v>0</v>
      </c>
      <c r="Z76" s="28">
        <f t="shared" si="18"/>
        <v>0</v>
      </c>
      <c r="AA76" s="28">
        <f t="shared" si="18"/>
        <v>0</v>
      </c>
      <c r="AB76" s="28">
        <f t="shared" si="14"/>
        <v>1.3784643327702901</v>
      </c>
      <c r="AC76" s="28">
        <f t="shared" si="14"/>
        <v>0</v>
      </c>
    </row>
    <row r="77" spans="1:29" ht="15" customHeight="1">
      <c r="A77" s="17" t="s">
        <v>22</v>
      </c>
      <c r="B77" s="28">
        <f t="shared" si="18"/>
        <v>0</v>
      </c>
      <c r="C77" s="28">
        <f t="shared" si="18"/>
        <v>0</v>
      </c>
      <c r="D77" s="28">
        <f t="shared" si="18"/>
        <v>0</v>
      </c>
      <c r="E77" s="28">
        <f t="shared" si="18"/>
        <v>0</v>
      </c>
      <c r="F77" s="28">
        <f t="shared" si="18"/>
        <v>0</v>
      </c>
      <c r="G77" s="28">
        <f t="shared" si="18"/>
        <v>0</v>
      </c>
      <c r="H77" s="28">
        <f t="shared" si="18"/>
        <v>0</v>
      </c>
      <c r="I77" s="28">
        <f t="shared" si="18"/>
        <v>0</v>
      </c>
      <c r="J77" s="28">
        <f t="shared" si="18"/>
        <v>0</v>
      </c>
      <c r="K77" s="28">
        <f t="shared" si="18"/>
        <v>0</v>
      </c>
      <c r="L77" s="28">
        <f t="shared" si="18"/>
        <v>0</v>
      </c>
      <c r="M77" s="28">
        <f t="shared" si="18"/>
        <v>0</v>
      </c>
      <c r="N77" s="28">
        <f t="shared" si="18"/>
        <v>0</v>
      </c>
      <c r="O77" s="28">
        <f t="shared" si="18"/>
        <v>0</v>
      </c>
      <c r="P77" s="28">
        <f t="shared" si="18"/>
        <v>0</v>
      </c>
      <c r="Q77" s="28">
        <f t="shared" si="18"/>
        <v>0</v>
      </c>
      <c r="R77" s="28">
        <f t="shared" si="18"/>
        <v>0</v>
      </c>
      <c r="S77" s="28">
        <f t="shared" si="18"/>
        <v>0</v>
      </c>
      <c r="T77" s="28">
        <f t="shared" si="18"/>
        <v>0</v>
      </c>
      <c r="U77" s="28">
        <f t="shared" si="18"/>
        <v>0</v>
      </c>
      <c r="V77" s="28">
        <f t="shared" si="18"/>
        <v>0</v>
      </c>
      <c r="W77" s="28">
        <f t="shared" si="18"/>
        <v>0</v>
      </c>
      <c r="X77" s="28">
        <f t="shared" si="18"/>
        <v>0.08031658473093617</v>
      </c>
      <c r="Y77" s="28">
        <f t="shared" si="18"/>
        <v>0.04064709198046166</v>
      </c>
      <c r="Z77" s="28">
        <f t="shared" si="18"/>
        <v>0.005796099814006456</v>
      </c>
      <c r="AA77" s="28">
        <f t="shared" si="18"/>
        <v>0.001925965063481835</v>
      </c>
      <c r="AB77" s="28">
        <f t="shared" si="14"/>
        <v>0.27581270000296554</v>
      </c>
      <c r="AC77" s="28">
        <f t="shared" si="14"/>
        <v>0.14757334658564644</v>
      </c>
    </row>
    <row r="78" spans="1:29" ht="1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0"/>
      <c r="Y78" s="20"/>
      <c r="Z78" s="20"/>
      <c r="AA78" s="20"/>
      <c r="AB78" s="20"/>
      <c r="AC78" s="20"/>
    </row>
    <row r="79" s="25" customFormat="1" ht="15" customHeight="1">
      <c r="A79" s="26" t="s">
        <v>30</v>
      </c>
    </row>
    <row r="80" spans="1:29" ht="15" customHeight="1">
      <c r="A80" s="26" t="s">
        <v>39</v>
      </c>
      <c r="AC80" s="1" t="s">
        <v>34</v>
      </c>
    </row>
    <row r="81" ht="15" customHeight="1"/>
    <row r="82" ht="15" customHeight="1"/>
    <row r="83" ht="15" customHeight="1"/>
    <row r="84" spans="1:30" s="34" customFormat="1" ht="15" customHeight="1" hidden="1">
      <c r="A84" s="31" t="s">
        <v>40</v>
      </c>
      <c r="B84" s="32">
        <v>0.11802941762158524</v>
      </c>
      <c r="C84" s="32">
        <v>0.14910143807090018</v>
      </c>
      <c r="D84" s="32">
        <v>0.2420283761864577</v>
      </c>
      <c r="E84" s="32">
        <v>0.45089207001707926</v>
      </c>
      <c r="F84" s="32">
        <v>0.7187093607688491</v>
      </c>
      <c r="G84" s="32">
        <v>1.1409077767375149</v>
      </c>
      <c r="H84" s="32">
        <v>1.9356950257899364</v>
      </c>
      <c r="I84" s="32">
        <v>4.677871763438514</v>
      </c>
      <c r="J84" s="32">
        <v>9.401126265783308</v>
      </c>
      <c r="K84" s="32">
        <v>11.918350345260333</v>
      </c>
      <c r="L84" s="32">
        <v>15.266164431478533</v>
      </c>
      <c r="M84" s="32">
        <v>18.85408949051557</v>
      </c>
      <c r="N84" s="32">
        <v>21.65692959197304</v>
      </c>
      <c r="O84" s="32">
        <v>23.74698812277574</v>
      </c>
      <c r="P84" s="32">
        <v>25.755145102829825</v>
      </c>
      <c r="Q84" s="32">
        <v>35.5427598739351</v>
      </c>
      <c r="R84" s="32">
        <v>46.378983283324075</v>
      </c>
      <c r="S84" s="32">
        <v>54.60034026311889</v>
      </c>
      <c r="T84" s="32">
        <v>63.03412209646774</v>
      </c>
      <c r="U84" s="32">
        <v>72.53228596768676</v>
      </c>
      <c r="V84" s="32">
        <v>81.3499348748106</v>
      </c>
      <c r="W84" s="32">
        <v>86.15007751691425</v>
      </c>
      <c r="X84" s="32">
        <v>92.10814646624468</v>
      </c>
      <c r="Y84" s="32">
        <v>100</v>
      </c>
      <c r="Z84" s="32">
        <v>109.07501186969668</v>
      </c>
      <c r="AA84" s="32">
        <v>114.08689293544731</v>
      </c>
      <c r="AB84" s="32">
        <v>121.74281048553523</v>
      </c>
      <c r="AC84" s="33">
        <v>127.19874043837436</v>
      </c>
      <c r="AD84" s="34">
        <v>135.63737459298054</v>
      </c>
    </row>
    <row r="85" spans="1:29" ht="15" customHeight="1">
      <c r="A85" s="45" t="s">
        <v>35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</row>
    <row r="86" spans="1:29" ht="15" customHeight="1">
      <c r="A86" s="46" t="s">
        <v>44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6">
        <v>1999</v>
      </c>
      <c r="V88" s="6">
        <v>2000</v>
      </c>
      <c r="W88" s="6">
        <v>2001</v>
      </c>
      <c r="X88" s="6">
        <v>2002</v>
      </c>
      <c r="Y88" s="6">
        <v>2003</v>
      </c>
      <c r="Z88" s="6">
        <v>2004</v>
      </c>
      <c r="AA88" s="6">
        <v>2005</v>
      </c>
      <c r="AB88" s="5">
        <v>2006</v>
      </c>
      <c r="AC88" s="5">
        <v>2007</v>
      </c>
    </row>
    <row r="89" spans="1:2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5"/>
      <c r="T89" s="35"/>
      <c r="U89" s="35"/>
      <c r="V89" s="35"/>
      <c r="W89" s="35"/>
    </row>
    <row r="90" spans="1:29" s="10" customFormat="1" ht="15" customHeight="1">
      <c r="A90" s="7" t="s">
        <v>2</v>
      </c>
      <c r="B90" s="8">
        <f aca="true" t="shared" si="19" ref="B90:AC90">B7/B$84*100</f>
        <v>1528432.518225087</v>
      </c>
      <c r="C90" s="8">
        <f t="shared" si="19"/>
        <v>1850418.1017275304</v>
      </c>
      <c r="D90" s="8">
        <f t="shared" si="19"/>
        <v>1467183.3344303083</v>
      </c>
      <c r="E90" s="8">
        <f t="shared" si="19"/>
        <v>1532739.3093735757</v>
      </c>
      <c r="F90" s="8">
        <f t="shared" si="19"/>
        <v>2075665.187391085</v>
      </c>
      <c r="G90" s="8">
        <f t="shared" si="19"/>
        <v>2126902.8483082033</v>
      </c>
      <c r="H90" s="8">
        <f t="shared" si="19"/>
        <v>1790158.0330743934</v>
      </c>
      <c r="I90" s="8">
        <f t="shared" si="19"/>
        <v>1777026.0538073562</v>
      </c>
      <c r="J90" s="8">
        <f t="shared" si="19"/>
        <v>1867914.4927468803</v>
      </c>
      <c r="K90" s="8">
        <f t="shared" si="19"/>
        <v>2060810.916652367</v>
      </c>
      <c r="L90" s="8">
        <f t="shared" si="19"/>
        <v>2206793.9953884794</v>
      </c>
      <c r="M90" s="8">
        <f t="shared" si="19"/>
        <v>2319855.5423216014</v>
      </c>
      <c r="N90" s="8">
        <f t="shared" si="19"/>
        <v>3362546.970970023</v>
      </c>
      <c r="O90" s="8">
        <f t="shared" si="19"/>
        <v>3270441.8934506173</v>
      </c>
      <c r="P90" s="8">
        <f t="shared" si="19"/>
        <v>3496076.727213108</v>
      </c>
      <c r="Q90" s="8">
        <f t="shared" si="19"/>
        <v>3038269.723089011</v>
      </c>
      <c r="R90" s="8">
        <f t="shared" si="19"/>
        <v>3026488.449359119</v>
      </c>
      <c r="S90" s="8">
        <f t="shared" si="19"/>
        <v>3462962.6351929144</v>
      </c>
      <c r="T90" s="8">
        <f t="shared" si="19"/>
        <v>3871555.01153042</v>
      </c>
      <c r="U90" s="8">
        <f t="shared" si="19"/>
        <v>3865679.3434707485</v>
      </c>
      <c r="V90" s="8">
        <f t="shared" si="19"/>
        <v>4446137.781875417</v>
      </c>
      <c r="W90" s="8">
        <f t="shared" si="19"/>
        <v>9928029.723851087</v>
      </c>
      <c r="X90" s="8">
        <f t="shared" si="19"/>
        <v>9261011.541607868</v>
      </c>
      <c r="Y90" s="8">
        <f t="shared" si="19"/>
        <v>10311123.861</v>
      </c>
      <c r="Z90" s="8">
        <f t="shared" si="19"/>
        <v>9775000.9688169</v>
      </c>
      <c r="AA90" s="8">
        <f t="shared" si="19"/>
        <v>11259908.1309617</v>
      </c>
      <c r="AB90" s="8">
        <f t="shared" si="19"/>
        <v>12461562.403147032</v>
      </c>
      <c r="AC90" s="8">
        <f t="shared" si="19"/>
        <v>11793793.82869597</v>
      </c>
    </row>
    <row r="91" spans="1:29" ht="15" customHeight="1">
      <c r="A91" s="17" t="s">
        <v>3</v>
      </c>
      <c r="B91" s="13">
        <f aca="true" t="shared" si="20" ref="B91:AC91">B8/B$84*100</f>
        <v>165213.04936468514</v>
      </c>
      <c r="C91" s="13">
        <f t="shared" si="20"/>
        <v>95237.17667463185</v>
      </c>
      <c r="D91" s="13">
        <f t="shared" si="20"/>
        <v>74371.44471908067</v>
      </c>
      <c r="E91" s="13">
        <f t="shared" si="20"/>
        <v>51231.77260386283</v>
      </c>
      <c r="F91" s="13">
        <f t="shared" si="20"/>
        <v>37845.618110361655</v>
      </c>
      <c r="G91" s="13">
        <f t="shared" si="20"/>
        <v>39004.02899106365</v>
      </c>
      <c r="H91" s="13">
        <f t="shared" si="20"/>
        <v>16376.546706815847</v>
      </c>
      <c r="I91" s="13">
        <f t="shared" si="20"/>
        <v>8486.765351348182</v>
      </c>
      <c r="J91" s="13">
        <f t="shared" si="20"/>
        <v>11168.874561568431</v>
      </c>
      <c r="K91" s="13">
        <f t="shared" si="20"/>
        <v>20634.14758551707</v>
      </c>
      <c r="L91" s="13">
        <f t="shared" si="20"/>
        <v>28470.805614000903</v>
      </c>
      <c r="M91" s="13">
        <f t="shared" si="20"/>
        <v>28298.31693905948</v>
      </c>
      <c r="N91" s="13">
        <f t="shared" si="20"/>
        <v>109237.50709688991</v>
      </c>
      <c r="O91" s="13">
        <f t="shared" si="20"/>
        <v>165492.52392267738</v>
      </c>
      <c r="P91" s="13">
        <f t="shared" si="20"/>
        <v>162636.3269659765</v>
      </c>
      <c r="Q91" s="13">
        <f t="shared" si="20"/>
        <v>119949.39096236219</v>
      </c>
      <c r="R91" s="13">
        <f t="shared" si="20"/>
        <v>111190.64142689403</v>
      </c>
      <c r="S91" s="13">
        <f t="shared" si="20"/>
        <v>127388.59623368015</v>
      </c>
      <c r="T91" s="13">
        <f t="shared" si="20"/>
        <v>166635.01530052398</v>
      </c>
      <c r="U91" s="13">
        <f t="shared" si="20"/>
        <v>181240.94566461732</v>
      </c>
      <c r="V91" s="13">
        <f t="shared" si="20"/>
        <v>193271.57328638987</v>
      </c>
      <c r="W91" s="13">
        <f t="shared" si="20"/>
        <v>209662.60995474685</v>
      </c>
      <c r="X91" s="13">
        <f t="shared" si="20"/>
        <v>211942.15765870587</v>
      </c>
      <c r="Y91" s="13">
        <f t="shared" si="20"/>
        <v>228874.111</v>
      </c>
      <c r="Z91" s="13">
        <f t="shared" si="20"/>
        <v>212781.63717026362</v>
      </c>
      <c r="AA91" s="13">
        <f t="shared" si="20"/>
        <v>227946.98523970315</v>
      </c>
      <c r="AB91" s="13">
        <f t="shared" si="20"/>
        <v>284523.2491500232</v>
      </c>
      <c r="AC91" s="13">
        <f t="shared" si="20"/>
        <v>278240.88413160644</v>
      </c>
    </row>
    <row r="92" spans="1:29" ht="15" customHeight="1">
      <c r="A92" s="17" t="s">
        <v>4</v>
      </c>
      <c r="B92" s="13">
        <f aca="true" t="shared" si="21" ref="B92:AC92">B9/B$84*100</f>
        <v>61001.74130388374</v>
      </c>
      <c r="C92" s="13">
        <f t="shared" si="21"/>
        <v>45606.53530897864</v>
      </c>
      <c r="D92" s="13">
        <f t="shared" si="21"/>
        <v>31814.45135205118</v>
      </c>
      <c r="E92" s="13">
        <f t="shared" si="21"/>
        <v>18851.518057698442</v>
      </c>
      <c r="F92" s="13">
        <f t="shared" si="21"/>
        <v>37428.203204732665</v>
      </c>
      <c r="G92" s="13">
        <f t="shared" si="21"/>
        <v>33920.35779672277</v>
      </c>
      <c r="H92" s="13">
        <f t="shared" si="21"/>
        <v>53520.82772322151</v>
      </c>
      <c r="I92" s="13">
        <f t="shared" si="21"/>
        <v>31103.888126477596</v>
      </c>
      <c r="J92" s="13">
        <f t="shared" si="21"/>
        <v>41888.5981175776</v>
      </c>
      <c r="K92" s="13">
        <f t="shared" si="21"/>
        <v>47533.843492467444</v>
      </c>
      <c r="L92" s="13">
        <f t="shared" si="21"/>
        <v>57201.00840780912</v>
      </c>
      <c r="M92" s="13">
        <f t="shared" si="21"/>
        <v>58647.170448418365</v>
      </c>
      <c r="N92" s="13">
        <f t="shared" si="21"/>
        <v>69605.85033987105</v>
      </c>
      <c r="O92" s="13">
        <f t="shared" si="21"/>
        <v>100536.91809910822</v>
      </c>
      <c r="P92" s="13">
        <f t="shared" si="21"/>
        <v>78368.75280420107</v>
      </c>
      <c r="Q92" s="13">
        <f t="shared" si="21"/>
        <v>50479.84755161775</v>
      </c>
      <c r="R92" s="13">
        <f t="shared" si="21"/>
        <v>59111.97499203797</v>
      </c>
      <c r="S92" s="13">
        <f t="shared" si="21"/>
        <v>80459.21103842324</v>
      </c>
      <c r="T92" s="13">
        <f t="shared" si="21"/>
        <v>113499.19634084836</v>
      </c>
      <c r="U92" s="13">
        <f t="shared" si="21"/>
        <v>68284.9910756502</v>
      </c>
      <c r="V92" s="13">
        <f t="shared" si="21"/>
        <v>60831.25705773986</v>
      </c>
      <c r="W92" s="13">
        <f t="shared" si="21"/>
        <v>86037.43274107607</v>
      </c>
      <c r="X92" s="13">
        <f t="shared" si="21"/>
        <v>101501.77219586354</v>
      </c>
      <c r="Y92" s="13">
        <f t="shared" si="21"/>
        <v>152661.07</v>
      </c>
      <c r="Z92" s="13">
        <f t="shared" si="21"/>
        <v>130455.76302112915</v>
      </c>
      <c r="AA92" s="13">
        <f t="shared" si="21"/>
        <v>125114.72118078009</v>
      </c>
      <c r="AB92" s="13">
        <f t="shared" si="21"/>
        <v>197185.11429348213</v>
      </c>
      <c r="AC92" s="13">
        <f t="shared" si="21"/>
        <v>155100.435208776</v>
      </c>
    </row>
    <row r="93" spans="1:29" ht="15" customHeight="1">
      <c r="A93" s="17" t="s">
        <v>5</v>
      </c>
      <c r="B93" s="13">
        <f aca="true" t="shared" si="22" ref="B93:AC93">B10/B$84*100</f>
        <v>17792.174546966093</v>
      </c>
      <c r="C93" s="13">
        <f t="shared" si="22"/>
        <v>2012.0530283372925</v>
      </c>
      <c r="D93" s="13">
        <f t="shared" si="22"/>
        <v>19832.385258421513</v>
      </c>
      <c r="E93" s="13">
        <f t="shared" si="22"/>
        <v>12198.041096157816</v>
      </c>
      <c r="F93" s="13">
        <f t="shared" si="22"/>
        <v>14470.383395138279</v>
      </c>
      <c r="G93" s="13">
        <f t="shared" si="22"/>
        <v>1577.691060312687</v>
      </c>
      <c r="H93" s="13">
        <f t="shared" si="22"/>
        <v>1239.8647349008843</v>
      </c>
      <c r="I93" s="13">
        <f t="shared" si="22"/>
        <v>23087.422114498833</v>
      </c>
      <c r="J93" s="13">
        <f t="shared" si="22"/>
        <v>478.666052638647</v>
      </c>
      <c r="K93" s="13">
        <f t="shared" si="22"/>
        <v>1168.4922490584665</v>
      </c>
      <c r="L93" s="13">
        <f t="shared" si="22"/>
        <v>11426.576779188108</v>
      </c>
      <c r="M93" s="13">
        <f t="shared" si="22"/>
        <v>2770.698634175811</v>
      </c>
      <c r="N93" s="13">
        <f t="shared" si="22"/>
        <v>16629.73499869927</v>
      </c>
      <c r="O93" s="13">
        <f t="shared" si="22"/>
        <v>11211.906058294631</v>
      </c>
      <c r="P93" s="13">
        <f t="shared" si="22"/>
        <v>15386.999312865742</v>
      </c>
      <c r="Q93" s="13">
        <f t="shared" si="22"/>
        <v>2302.2860433527803</v>
      </c>
      <c r="R93" s="13">
        <f t="shared" si="22"/>
        <v>26300.02457252178</v>
      </c>
      <c r="S93" s="13">
        <f t="shared" si="22"/>
        <v>32390.94649369088</v>
      </c>
      <c r="T93" s="13">
        <f t="shared" si="22"/>
        <v>64467.665525363394</v>
      </c>
      <c r="U93" s="13">
        <f t="shared" si="22"/>
        <v>70565.4389864425</v>
      </c>
      <c r="V93" s="13">
        <f t="shared" si="22"/>
        <v>44015.44765229704</v>
      </c>
      <c r="W93" s="13">
        <f t="shared" si="22"/>
        <v>42925.54814328456</v>
      </c>
      <c r="X93" s="13">
        <f t="shared" si="22"/>
        <v>17981.99251145487</v>
      </c>
      <c r="Y93" s="13">
        <f t="shared" si="22"/>
        <v>16317.339000000002</v>
      </c>
      <c r="Z93" s="13">
        <f t="shared" si="22"/>
        <v>58590.46256749008</v>
      </c>
      <c r="AA93" s="13">
        <f t="shared" si="22"/>
        <v>114164.99270752915</v>
      </c>
      <c r="AB93" s="13">
        <f t="shared" si="22"/>
        <v>355447.76588792045</v>
      </c>
      <c r="AC93" s="13">
        <f t="shared" si="22"/>
        <v>125885.6018920862</v>
      </c>
    </row>
    <row r="94" spans="1:29" ht="15" customHeight="1">
      <c r="A94" s="17" t="s">
        <v>6</v>
      </c>
      <c r="B94" s="13">
        <f aca="true" t="shared" si="23" ref="B94:AC94">B11/B$84*100</f>
        <v>87266.37992083369</v>
      </c>
      <c r="C94" s="13">
        <f t="shared" si="23"/>
        <v>211265.5679754157</v>
      </c>
      <c r="D94" s="13">
        <f t="shared" si="23"/>
        <v>461516.13195118395</v>
      </c>
      <c r="E94" s="13">
        <f t="shared" si="23"/>
        <v>131960.6264038891</v>
      </c>
      <c r="F94" s="13">
        <f t="shared" si="23"/>
        <v>327948.9775225089</v>
      </c>
      <c r="G94" s="13">
        <f t="shared" si="23"/>
        <v>391880.9294810012</v>
      </c>
      <c r="H94" s="13">
        <f t="shared" si="23"/>
        <v>211241.95420873817</v>
      </c>
      <c r="I94" s="13">
        <f t="shared" si="23"/>
        <v>172578.48030587877</v>
      </c>
      <c r="J94" s="13">
        <f t="shared" si="23"/>
        <v>167097.0004644557</v>
      </c>
      <c r="K94" s="13">
        <f t="shared" si="23"/>
        <v>90996.23425915584</v>
      </c>
      <c r="L94" s="13">
        <f t="shared" si="23"/>
        <v>65958.93844322214</v>
      </c>
      <c r="M94" s="13">
        <f t="shared" si="23"/>
        <v>194257.0073109294</v>
      </c>
      <c r="N94" s="13">
        <f t="shared" si="23"/>
        <v>978395.8021387086</v>
      </c>
      <c r="O94" s="13">
        <f t="shared" si="23"/>
        <v>46087.9078366285</v>
      </c>
      <c r="P94" s="13">
        <f t="shared" si="23"/>
        <v>170740.63774219755</v>
      </c>
      <c r="Q94" s="13">
        <f t="shared" si="23"/>
        <v>180090.02741213772</v>
      </c>
      <c r="R94" s="13">
        <f t="shared" si="23"/>
        <v>216122.26466387496</v>
      </c>
      <c r="S94" s="13">
        <f t="shared" si="23"/>
        <v>205558.328865969</v>
      </c>
      <c r="T94" s="13">
        <f t="shared" si="23"/>
        <v>157529.9499658842</v>
      </c>
      <c r="U94" s="13">
        <f t="shared" si="23"/>
        <v>202925.19398267925</v>
      </c>
      <c r="V94" s="13">
        <f t="shared" si="23"/>
        <v>636380.8229185202</v>
      </c>
      <c r="W94" s="13">
        <f t="shared" si="23"/>
        <v>255441.33254760448</v>
      </c>
      <c r="X94" s="13">
        <f t="shared" si="23"/>
        <v>82285.21787459444</v>
      </c>
      <c r="Y94" s="13">
        <f t="shared" si="23"/>
        <v>284082.783</v>
      </c>
      <c r="Z94" s="13">
        <f t="shared" si="23"/>
        <v>126477.61080677628</v>
      </c>
      <c r="AA94" s="13">
        <f t="shared" si="23"/>
        <v>98002.74520865723</v>
      </c>
      <c r="AB94" s="13">
        <f t="shared" si="23"/>
        <v>135266.55031474403</v>
      </c>
      <c r="AC94" s="13">
        <f t="shared" si="23"/>
        <v>79341.35169278238</v>
      </c>
    </row>
    <row r="95" spans="1:29" ht="15" customHeight="1">
      <c r="A95" s="17" t="s">
        <v>7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>
        <f>AB12/AB$84*100</f>
        <v>0</v>
      </c>
      <c r="AC95" s="13">
        <f>AC12/AC$84*100</f>
        <v>0</v>
      </c>
    </row>
    <row r="96" spans="1:29" ht="15" customHeight="1">
      <c r="A96" s="17" t="s">
        <v>8</v>
      </c>
      <c r="B96" s="13">
        <f aca="true" t="shared" si="24" ref="B96:AB98">B13/B$84*100</f>
        <v>1143782.6494478201</v>
      </c>
      <c r="C96" s="13">
        <f t="shared" si="24"/>
        <v>1496296.7687401667</v>
      </c>
      <c r="D96" s="13">
        <f t="shared" si="24"/>
        <v>878409.3970709195</v>
      </c>
      <c r="E96" s="13">
        <f t="shared" si="24"/>
        <v>1318497.3512119676</v>
      </c>
      <c r="F96" s="13">
        <f t="shared" si="24"/>
        <v>1639466.6110087917</v>
      </c>
      <c r="G96" s="13">
        <f t="shared" si="24"/>
        <v>1659993.9439589987</v>
      </c>
      <c r="H96" s="13">
        <f t="shared" si="24"/>
        <v>1507417.2124863712</v>
      </c>
      <c r="I96" s="13">
        <f t="shared" si="24"/>
        <v>1541577.102724865</v>
      </c>
      <c r="J96" s="13">
        <f t="shared" si="24"/>
        <v>1549846.2192801954</v>
      </c>
      <c r="K96" s="13">
        <f t="shared" si="24"/>
        <v>1658217.7421776666</v>
      </c>
      <c r="L96" s="13">
        <f t="shared" si="24"/>
        <v>1843766.3321614005</v>
      </c>
      <c r="M96" s="13">
        <f t="shared" si="24"/>
        <v>1900931.838582248</v>
      </c>
      <c r="N96" s="13">
        <f t="shared" si="24"/>
        <v>2054383.9703154622</v>
      </c>
      <c r="O96" s="13">
        <f t="shared" si="24"/>
        <v>2162377.364847808</v>
      </c>
      <c r="P96" s="13">
        <f t="shared" si="24"/>
        <v>2762251.892426081</v>
      </c>
      <c r="Q96" s="13">
        <f t="shared" si="24"/>
        <v>2525131.414058178</v>
      </c>
      <c r="R96" s="13">
        <f t="shared" si="24"/>
        <v>2611000.302879448</v>
      </c>
      <c r="S96" s="13">
        <f t="shared" si="24"/>
        <v>3015306.080632758</v>
      </c>
      <c r="T96" s="13">
        <f t="shared" si="24"/>
        <v>3251533.083721416</v>
      </c>
      <c r="U96" s="13">
        <f t="shared" si="24"/>
        <v>3267125.9555444233</v>
      </c>
      <c r="V96" s="13">
        <f t="shared" si="24"/>
        <v>3511638.6809604694</v>
      </c>
      <c r="W96" s="13">
        <f t="shared" si="24"/>
        <v>3480360.406421368</v>
      </c>
      <c r="X96" s="13">
        <f t="shared" si="24"/>
        <v>3680062.572144167</v>
      </c>
      <c r="Y96" s="13">
        <f t="shared" si="24"/>
        <v>3764219.741</v>
      </c>
      <c r="Z96" s="13">
        <f t="shared" si="24"/>
        <v>3731721.070874195</v>
      </c>
      <c r="AA96" s="13">
        <f t="shared" si="24"/>
        <v>3900820.1341043487</v>
      </c>
      <c r="AB96" s="13">
        <f t="shared" si="24"/>
        <v>4374613.645569466</v>
      </c>
      <c r="AC96" s="13">
        <f aca="true" t="shared" si="25" ref="AC96:AC101">AC13/AC$84*100</f>
        <v>4362060.646888361</v>
      </c>
    </row>
    <row r="97" spans="1:29" ht="15" customHeight="1">
      <c r="A97" s="17" t="s">
        <v>9</v>
      </c>
      <c r="B97" s="13">
        <f>B14/B$84*100</f>
        <v>1694.4928139967708</v>
      </c>
      <c r="C97" s="13"/>
      <c r="D97" s="13"/>
      <c r="E97" s="13"/>
      <c r="F97" s="13"/>
      <c r="G97" s="13"/>
      <c r="H97" s="13"/>
      <c r="I97" s="13"/>
      <c r="J97" s="13"/>
      <c r="K97" s="13">
        <f t="shared" si="24"/>
        <v>163808.32442775078</v>
      </c>
      <c r="L97" s="13">
        <f t="shared" si="24"/>
        <v>101422.98721788645</v>
      </c>
      <c r="M97" s="13">
        <f t="shared" si="24"/>
        <v>55475.444758345555</v>
      </c>
      <c r="N97" s="13">
        <f t="shared" si="24"/>
        <v>71863.78814182633</v>
      </c>
      <c r="O97" s="13">
        <f t="shared" si="24"/>
        <v>697143.1288215473</v>
      </c>
      <c r="P97" s="13">
        <f t="shared" si="24"/>
        <v>91954.44213357528</v>
      </c>
      <c r="Q97" s="13">
        <f t="shared" si="24"/>
        <v>156757.66372002737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>
        <f>AB14/AB$84*100</f>
        <v>131309.9306336399</v>
      </c>
      <c r="AC97" s="13">
        <f t="shared" si="25"/>
        <v>15724.998479596292</v>
      </c>
    </row>
    <row r="98" spans="1:29" ht="15" customHeight="1">
      <c r="A98" s="17" t="s">
        <v>10</v>
      </c>
      <c r="B98" s="13"/>
      <c r="C98" s="13"/>
      <c r="D98" s="13"/>
      <c r="E98" s="13"/>
      <c r="F98" s="13"/>
      <c r="G98" s="13"/>
      <c r="H98" s="13"/>
      <c r="I98" s="13"/>
      <c r="J98" s="13"/>
      <c r="K98" s="13">
        <f t="shared" si="24"/>
        <v>78452.13246075092</v>
      </c>
      <c r="L98" s="13">
        <f t="shared" si="24"/>
        <v>98547.34676497223</v>
      </c>
      <c r="M98" s="13">
        <f t="shared" si="24"/>
        <v>79475.06564842474</v>
      </c>
      <c r="N98" s="13">
        <f t="shared" si="24"/>
        <v>62430.31793856529</v>
      </c>
      <c r="O98" s="13">
        <f t="shared" si="24"/>
        <v>87592.14386455283</v>
      </c>
      <c r="P98" s="13">
        <f t="shared" si="24"/>
        <v>207663.36119039566</v>
      </c>
      <c r="Q98" s="13">
        <f t="shared" si="24"/>
        <v>112.54050091178647</v>
      </c>
      <c r="R98" s="13">
        <f>R15/R$84*100</f>
        <v>59.28116153828168</v>
      </c>
      <c r="S98" s="13">
        <f>S15/S$84*100</f>
        <v>28.60055436421557</v>
      </c>
      <c r="T98" s="13"/>
      <c r="U98" s="13"/>
      <c r="V98" s="13"/>
      <c r="W98" s="13">
        <f aca="true" t="shared" si="26" ref="W98:AA99">W15/W$84*100</f>
        <v>0</v>
      </c>
      <c r="X98" s="13">
        <f t="shared" si="26"/>
        <v>0</v>
      </c>
      <c r="Y98" s="13">
        <f t="shared" si="26"/>
        <v>0</v>
      </c>
      <c r="Z98" s="13">
        <f t="shared" si="26"/>
        <v>0</v>
      </c>
      <c r="AA98" s="13">
        <f t="shared" si="26"/>
        <v>0</v>
      </c>
      <c r="AB98" s="13">
        <f>AB15/AB$84*100</f>
        <v>0</v>
      </c>
      <c r="AC98" s="13">
        <f t="shared" si="25"/>
        <v>0</v>
      </c>
    </row>
    <row r="99" spans="1:29" ht="15" customHeight="1">
      <c r="A99" s="17" t="s">
        <v>11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>
        <f>T16/T$84*100</f>
        <v>117890.10067638301</v>
      </c>
      <c r="U99" s="13">
        <f>U16/U$84*100</f>
        <v>75536.81821693637</v>
      </c>
      <c r="V99" s="13"/>
      <c r="W99" s="13">
        <f t="shared" si="26"/>
        <v>5244200.736920966</v>
      </c>
      <c r="X99" s="13">
        <f t="shared" si="26"/>
        <v>5140095.821746946</v>
      </c>
      <c r="Y99" s="13">
        <f t="shared" si="26"/>
        <v>5414329.876</v>
      </c>
      <c r="Z99" s="13">
        <f t="shared" si="26"/>
        <v>5350502.974936077</v>
      </c>
      <c r="AA99" s="13">
        <f t="shared" si="26"/>
        <v>6793858.552520681</v>
      </c>
      <c r="AB99" s="13">
        <f>AB16/AB$84*100</f>
        <v>6749206.435460315</v>
      </c>
      <c r="AC99" s="13">
        <f t="shared" si="25"/>
        <v>6777439.91040276</v>
      </c>
    </row>
    <row r="100" spans="1:29" ht="15" customHeight="1">
      <c r="A100" s="17" t="s">
        <v>12</v>
      </c>
      <c r="B100" s="13">
        <f>B17/B$84*100</f>
        <v>51682.03082690151</v>
      </c>
      <c r="C100" s="13"/>
      <c r="D100" s="13"/>
      <c r="E100" s="13"/>
      <c r="F100" s="13"/>
      <c r="G100" s="13">
        <f>G17/G$84*100</f>
        <v>525.8970201042289</v>
      </c>
      <c r="H100" s="13">
        <f>H17/H$84*100</f>
        <v>361.6272143460913</v>
      </c>
      <c r="I100" s="13">
        <f>I17/I$84*100</f>
        <v>192.39518428749028</v>
      </c>
      <c r="J100" s="13">
        <f>J17/J$84*100</f>
        <v>97435.1342704446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>
        <f>AB17/AB$84*100</f>
        <v>1971.3689789387224</v>
      </c>
      <c r="AC100" s="13">
        <f t="shared" si="25"/>
        <v>0</v>
      </c>
    </row>
    <row r="101" spans="1:29" ht="15" customHeight="1">
      <c r="A101" s="17" t="s">
        <v>13</v>
      </c>
      <c r="B101" s="13"/>
      <c r="C101" s="13"/>
      <c r="D101" s="13">
        <f>D18/D$84*100</f>
        <v>1239.5240786513446</v>
      </c>
      <c r="E101" s="13"/>
      <c r="F101" s="13">
        <f>F18/F$84*100</f>
        <v>18505.394149551837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>
        <f>P18/P$84*100</f>
        <v>7074.314637815064</v>
      </c>
      <c r="Q101" s="13">
        <f>Q18/Q$84*100</f>
        <v>3446.5528404234606</v>
      </c>
      <c r="R101" s="13">
        <f>R18/R$84*100</f>
        <v>2703.9596628046615</v>
      </c>
      <c r="S101" s="13">
        <f>S18/S$84*100</f>
        <v>1830.8713740292308</v>
      </c>
      <c r="T101" s="13"/>
      <c r="U101" s="13"/>
      <c r="V101" s="13"/>
      <c r="W101" s="13"/>
      <c r="X101" s="13"/>
      <c r="Y101" s="13"/>
      <c r="Z101" s="13"/>
      <c r="AA101" s="13"/>
      <c r="AB101" s="13">
        <f>AB18/AB$84*100</f>
        <v>232038.3428584999</v>
      </c>
      <c r="AC101" s="13">
        <f t="shared" si="25"/>
        <v>0</v>
      </c>
    </row>
    <row r="102" spans="1:29" ht="15" customHeight="1">
      <c r="A102" s="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s="10" customFormat="1" ht="15" customHeight="1">
      <c r="A103" s="7" t="s">
        <v>18</v>
      </c>
      <c r="B103" s="8">
        <f>SUM(B104:B116)</f>
        <v>1528432.5182250869</v>
      </c>
      <c r="C103" s="8">
        <f aca="true" t="shared" si="27" ref="C103:U103">SUM(C104:C116)</f>
        <v>1850418.1017275301</v>
      </c>
      <c r="D103" s="8">
        <f t="shared" si="27"/>
        <v>1467183.3344303083</v>
      </c>
      <c r="E103" s="8">
        <f t="shared" si="27"/>
        <v>1532739.3093735755</v>
      </c>
      <c r="F103" s="8">
        <f t="shared" si="27"/>
        <v>2075665.187391085</v>
      </c>
      <c r="G103" s="8">
        <f t="shared" si="27"/>
        <v>2126902.8483082033</v>
      </c>
      <c r="H103" s="8">
        <f t="shared" si="27"/>
        <v>1790158.0330743936</v>
      </c>
      <c r="I103" s="8">
        <f t="shared" si="27"/>
        <v>1777026.053807356</v>
      </c>
      <c r="J103" s="8">
        <f t="shared" si="27"/>
        <v>1867914.4927468803</v>
      </c>
      <c r="K103" s="8">
        <f t="shared" si="27"/>
        <v>2060812.049359462</v>
      </c>
      <c r="L103" s="8">
        <f t="shared" si="27"/>
        <v>2206793.995388479</v>
      </c>
      <c r="M103" s="8">
        <f t="shared" si="27"/>
        <v>2319855.860554948</v>
      </c>
      <c r="N103" s="8">
        <f t="shared" si="27"/>
        <v>3362548.6794301188</v>
      </c>
      <c r="O103" s="8">
        <f t="shared" si="27"/>
        <v>3270443.7968498925</v>
      </c>
      <c r="P103" s="8">
        <f t="shared" si="27"/>
        <v>3496076.7194476696</v>
      </c>
      <c r="Q103" s="8">
        <f t="shared" si="27"/>
        <v>3038269.0197108807</v>
      </c>
      <c r="R103" s="8">
        <f t="shared" si="27"/>
        <v>3026488.449359119</v>
      </c>
      <c r="S103" s="8">
        <f t="shared" si="27"/>
        <v>3462962.635192915</v>
      </c>
      <c r="T103" s="8">
        <f t="shared" si="27"/>
        <v>3871555.0115304193</v>
      </c>
      <c r="U103" s="8">
        <f t="shared" si="27"/>
        <v>3865679.3434707494</v>
      </c>
      <c r="V103" s="8">
        <f>SUM(V104:V116)</f>
        <v>4446137.781875417</v>
      </c>
      <c r="W103" s="8">
        <f>SUM(W104:W116)</f>
        <v>9928029.723851088</v>
      </c>
      <c r="X103" s="8">
        <f>X104+X108+X111+X114+X115+X118</f>
        <v>9261011.541607872</v>
      </c>
      <c r="Y103" s="8">
        <f>Y104+Y108+Y111+Y114+Y115+Y118</f>
        <v>10311123.861</v>
      </c>
      <c r="Z103" s="8">
        <f>Z104+Z108+Z111+Z114+Z115+Z118</f>
        <v>9775000.968816897</v>
      </c>
      <c r="AA103" s="8">
        <f>AA104+AA108+AA111+AA114+AA115+AA118</f>
        <v>11259908.1309617</v>
      </c>
      <c r="AB103" s="8">
        <f>AB104+AB108+AB111+AB114+AB115+AB116+AB117+AB118</f>
        <v>12461562.40314703</v>
      </c>
      <c r="AC103" s="8">
        <f>AC104+AC108+AC111+AC114+AC115+AC116+AC117+AC118</f>
        <v>11793793.828695972</v>
      </c>
    </row>
    <row r="104" spans="1:29" ht="15" customHeight="1">
      <c r="A104" s="17" t="s">
        <v>31</v>
      </c>
      <c r="B104" s="13">
        <f aca="true" t="shared" si="28" ref="B104:AC104">B21/B$84*100</f>
        <v>773535.9695895257</v>
      </c>
      <c r="C104" s="13">
        <f t="shared" si="28"/>
        <v>869206.9082417104</v>
      </c>
      <c r="D104" s="13">
        <f t="shared" si="28"/>
        <v>819738.5906814225</v>
      </c>
      <c r="E104" s="13">
        <f t="shared" si="28"/>
        <v>650488.2642732885</v>
      </c>
      <c r="F104" s="13">
        <f t="shared" si="28"/>
        <v>730476.0848507304</v>
      </c>
      <c r="G104" s="13">
        <f t="shared" si="28"/>
        <v>1090885.718702872</v>
      </c>
      <c r="H104" s="13">
        <f t="shared" si="28"/>
        <v>805085.501195641</v>
      </c>
      <c r="I104" s="13">
        <f t="shared" si="28"/>
        <v>777468.9397057482</v>
      </c>
      <c r="J104" s="13">
        <f t="shared" si="28"/>
        <v>786310.0431812014</v>
      </c>
      <c r="K104" s="13">
        <f t="shared" si="28"/>
        <v>939779.3885505507</v>
      </c>
      <c r="L104" s="13">
        <f t="shared" si="28"/>
        <v>931466.4507791364</v>
      </c>
      <c r="M104" s="13">
        <f t="shared" si="28"/>
        <v>1088211.9240136773</v>
      </c>
      <c r="N104" s="13">
        <f t="shared" si="28"/>
        <v>1226014.975356487</v>
      </c>
      <c r="O104" s="13">
        <f t="shared" si="28"/>
        <v>1633020.9877355662</v>
      </c>
      <c r="P104" s="13">
        <f t="shared" si="28"/>
        <v>1633811.1251944217</v>
      </c>
      <c r="Q104" s="13">
        <f t="shared" si="28"/>
        <v>1348938.4805809623</v>
      </c>
      <c r="R104" s="13">
        <f t="shared" si="28"/>
        <v>1460120.5073063525</v>
      </c>
      <c r="S104" s="13">
        <f t="shared" si="28"/>
        <v>1617378.0195221733</v>
      </c>
      <c r="T104" s="13">
        <f t="shared" si="28"/>
        <v>1680572.8322491578</v>
      </c>
      <c r="U104" s="13">
        <f t="shared" si="28"/>
        <v>1686515.8193758954</v>
      </c>
      <c r="V104" s="13">
        <f t="shared" si="28"/>
        <v>1816045.1895548485</v>
      </c>
      <c r="W104" s="13">
        <f t="shared" si="28"/>
        <v>2137580.92746747</v>
      </c>
      <c r="X104" s="13">
        <f t="shared" si="28"/>
        <v>4661903.038699883</v>
      </c>
      <c r="Y104" s="13">
        <f t="shared" si="28"/>
        <v>4712773.038</v>
      </c>
      <c r="Z104" s="13">
        <f t="shared" si="28"/>
        <v>4474401.559387675</v>
      </c>
      <c r="AA104" s="13">
        <f t="shared" si="28"/>
        <v>4751869.622803611</v>
      </c>
      <c r="AB104" s="13">
        <f t="shared" si="28"/>
        <v>4817733.611215484</v>
      </c>
      <c r="AC104" s="13">
        <f t="shared" si="28"/>
        <v>4874449.211235634</v>
      </c>
    </row>
    <row r="105" spans="1:29" ht="15" customHeight="1">
      <c r="A105" s="18" t="s">
        <v>23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>
        <f aca="true" t="shared" si="29" ref="X105:AC115">X22/X$84*100</f>
        <v>4279892.931560284</v>
      </c>
      <c r="Y105" s="13">
        <f t="shared" si="29"/>
        <v>4197191.441</v>
      </c>
      <c r="Z105" s="13">
        <f t="shared" si="29"/>
        <v>4074312.4330886747</v>
      </c>
      <c r="AA105" s="13">
        <f t="shared" si="29"/>
        <v>4237044.200805018</v>
      </c>
      <c r="AB105" s="13">
        <f t="shared" si="29"/>
        <v>4236909.00467002</v>
      </c>
      <c r="AC105" s="13">
        <f t="shared" si="29"/>
        <v>4394954.761921104</v>
      </c>
    </row>
    <row r="106" spans="1:29" ht="15" customHeight="1">
      <c r="A106" s="18" t="s">
        <v>24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>
        <f t="shared" si="29"/>
        <v>152023.95051051883</v>
      </c>
      <c r="Y106" s="13">
        <f t="shared" si="29"/>
        <v>228726.84099999996</v>
      </c>
      <c r="Z106" s="13">
        <f t="shared" si="29"/>
        <v>161331.12065137323</v>
      </c>
      <c r="AA106" s="13">
        <f t="shared" si="29"/>
        <v>159801.39550575375</v>
      </c>
      <c r="AB106" s="13">
        <f t="shared" si="29"/>
        <v>228034.98530452012</v>
      </c>
      <c r="AC106" s="13">
        <f t="shared" si="29"/>
        <v>174338.1257045049</v>
      </c>
    </row>
    <row r="107" spans="1:29" ht="15" customHeight="1">
      <c r="A107" s="18" t="s">
        <v>25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>
        <f t="shared" si="29"/>
        <v>229986.1566290801</v>
      </c>
      <c r="Y107" s="13">
        <f t="shared" si="29"/>
        <v>286854.756</v>
      </c>
      <c r="Z107" s="13">
        <f t="shared" si="29"/>
        <v>238758.0056476268</v>
      </c>
      <c r="AA107" s="13">
        <f t="shared" si="29"/>
        <v>355024.02649283956</v>
      </c>
      <c r="AB107" s="13">
        <f t="shared" si="29"/>
        <v>352789.621240944</v>
      </c>
      <c r="AC107" s="13">
        <f t="shared" si="29"/>
        <v>305156.3236100239</v>
      </c>
    </row>
    <row r="108" spans="1:29" ht="15" customHeight="1">
      <c r="A108" s="17" t="s">
        <v>14</v>
      </c>
      <c r="B108" s="13">
        <f aca="true" t="shared" si="30" ref="B108:W108">B25/B$84*100</f>
        <v>289758.27119344776</v>
      </c>
      <c r="C108" s="13">
        <f t="shared" si="30"/>
        <v>319916.43150562956</v>
      </c>
      <c r="D108" s="13">
        <f t="shared" si="30"/>
        <v>268150.3756815742</v>
      </c>
      <c r="E108" s="13">
        <f t="shared" si="30"/>
        <v>415620.52753090445</v>
      </c>
      <c r="F108" s="13">
        <f t="shared" si="30"/>
        <v>334766.75431444903</v>
      </c>
      <c r="G108" s="13">
        <f t="shared" si="30"/>
        <v>450255.4987125707</v>
      </c>
      <c r="H108" s="13">
        <f t="shared" si="30"/>
        <v>415716.3134061424</v>
      </c>
      <c r="I108" s="13">
        <f t="shared" si="30"/>
        <v>376132.5852820435</v>
      </c>
      <c r="J108" s="13">
        <f t="shared" si="30"/>
        <v>307750.3607764741</v>
      </c>
      <c r="K108" s="13">
        <f t="shared" si="30"/>
        <v>407155.34108541964</v>
      </c>
      <c r="L108" s="13">
        <f t="shared" si="30"/>
        <v>332298.26802728116</v>
      </c>
      <c r="M108" s="13">
        <f t="shared" si="30"/>
        <v>279352.92248663097</v>
      </c>
      <c r="N108" s="13">
        <f t="shared" si="30"/>
        <v>250992.1813669609</v>
      </c>
      <c r="O108" s="13">
        <f t="shared" si="30"/>
        <v>387612.5238455751</v>
      </c>
      <c r="P108" s="13">
        <f t="shared" si="30"/>
        <v>332401.25675158255</v>
      </c>
      <c r="Q108" s="13">
        <f t="shared" si="30"/>
        <v>197928.88692245298</v>
      </c>
      <c r="R108" s="13">
        <f t="shared" si="30"/>
        <v>354019.2741979232</v>
      </c>
      <c r="S108" s="13">
        <f t="shared" si="30"/>
        <v>458407.70550850546</v>
      </c>
      <c r="T108" s="13">
        <f t="shared" si="30"/>
        <v>420284.7365662693</v>
      </c>
      <c r="U108" s="13">
        <f t="shared" si="30"/>
        <v>496128.4994661759</v>
      </c>
      <c r="V108" s="13">
        <f t="shared" si="30"/>
        <v>700080.142505862</v>
      </c>
      <c r="W108" s="13">
        <f t="shared" si="30"/>
        <v>783932.5320019632</v>
      </c>
      <c r="X108" s="13">
        <f t="shared" si="29"/>
        <v>516400.8844476235</v>
      </c>
      <c r="Y108" s="13">
        <f t="shared" si="29"/>
        <v>1122466.8730000001</v>
      </c>
      <c r="Z108" s="13">
        <f t="shared" si="29"/>
        <v>644243.5173323388</v>
      </c>
      <c r="AA108" s="13">
        <f t="shared" si="29"/>
        <v>255501.6352009281</v>
      </c>
      <c r="AB108" s="13">
        <f t="shared" si="29"/>
        <v>249998.8285026176</v>
      </c>
      <c r="AC108" s="13">
        <f t="shared" si="29"/>
        <v>147077.63563951134</v>
      </c>
    </row>
    <row r="109" spans="1:29" ht="15" customHeight="1">
      <c r="A109" s="19" t="s">
        <v>26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>
        <f t="shared" si="29"/>
        <v>75093.52717823721</v>
      </c>
      <c r="Y109" s="13">
        <f t="shared" si="29"/>
        <v>133495.458</v>
      </c>
      <c r="Z109" s="13">
        <f t="shared" si="29"/>
        <v>50228.85265916804</v>
      </c>
      <c r="AA109" s="13">
        <f t="shared" si="29"/>
        <v>96646.11609888234</v>
      </c>
      <c r="AB109" s="13">
        <f t="shared" si="29"/>
        <v>122172.88183738131</v>
      </c>
      <c r="AC109" s="13">
        <f t="shared" si="29"/>
        <v>42887.37436549509</v>
      </c>
    </row>
    <row r="110" spans="1:29" ht="15" customHeight="1">
      <c r="A110" s="19" t="s">
        <v>27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>
        <f t="shared" si="29"/>
        <v>441307.3572693863</v>
      </c>
      <c r="Y110" s="13">
        <f t="shared" si="29"/>
        <v>988971.415</v>
      </c>
      <c r="Z110" s="13">
        <f t="shared" si="29"/>
        <v>594014.6646731708</v>
      </c>
      <c r="AA110" s="13">
        <f t="shared" si="29"/>
        <v>158855.51910204577</v>
      </c>
      <c r="AB110" s="13">
        <f t="shared" si="29"/>
        <v>127825.94666523632</v>
      </c>
      <c r="AC110" s="13">
        <f t="shared" si="29"/>
        <v>104190.26127401626</v>
      </c>
    </row>
    <row r="111" spans="1:29" ht="15" customHeight="1">
      <c r="A111" s="17" t="s">
        <v>15</v>
      </c>
      <c r="B111" s="13">
        <f aca="true" t="shared" si="31" ref="B111:W111">B28/B$84*100</f>
        <v>375330.1583002847</v>
      </c>
      <c r="C111" s="13">
        <f t="shared" si="31"/>
        <v>481551.35811539204</v>
      </c>
      <c r="D111" s="13">
        <f t="shared" si="31"/>
        <v>258234.18305236346</v>
      </c>
      <c r="E111" s="13">
        <f t="shared" si="31"/>
        <v>438464.1317655273</v>
      </c>
      <c r="F111" s="13">
        <f t="shared" si="31"/>
        <v>884363.0467259509</v>
      </c>
      <c r="G111" s="13">
        <f t="shared" si="31"/>
        <v>524757.5765606698</v>
      </c>
      <c r="H111" s="13">
        <f t="shared" si="31"/>
        <v>521053.1548420967</v>
      </c>
      <c r="I111" s="13">
        <f t="shared" si="31"/>
        <v>234080.80754977983</v>
      </c>
      <c r="J111" s="13">
        <f t="shared" si="31"/>
        <v>676110.480840393</v>
      </c>
      <c r="K111" s="13">
        <f t="shared" si="31"/>
        <v>651098.4972921181</v>
      </c>
      <c r="L111" s="13">
        <f t="shared" si="31"/>
        <v>824720.5810281334</v>
      </c>
      <c r="M111" s="13">
        <f t="shared" si="31"/>
        <v>794641.6615629583</v>
      </c>
      <c r="N111" s="13">
        <f t="shared" si="31"/>
        <v>1693421.9527403845</v>
      </c>
      <c r="O111" s="13">
        <f t="shared" si="31"/>
        <v>1249810.2852687514</v>
      </c>
      <c r="P111" s="13">
        <f t="shared" si="31"/>
        <v>1452404.0866649963</v>
      </c>
      <c r="Q111" s="13">
        <f t="shared" si="31"/>
        <v>1101737.4829329639</v>
      </c>
      <c r="R111" s="13">
        <f t="shared" si="31"/>
        <v>1137061.7156017206</v>
      </c>
      <c r="S111" s="13">
        <f t="shared" si="31"/>
        <v>1342796.8277612336</v>
      </c>
      <c r="T111" s="13">
        <f t="shared" si="31"/>
        <v>1504256.5525841347</v>
      </c>
      <c r="U111" s="13">
        <f t="shared" si="31"/>
        <v>1556673.0359263893</v>
      </c>
      <c r="V111" s="13">
        <f t="shared" si="31"/>
        <v>1824999.7068648008</v>
      </c>
      <c r="W111" s="13">
        <f t="shared" si="31"/>
        <v>6933534.406660569</v>
      </c>
      <c r="X111" s="13">
        <f t="shared" si="29"/>
        <v>3871415.1840052595</v>
      </c>
      <c r="Y111" s="13">
        <f t="shared" si="29"/>
        <v>4303621.950999999</v>
      </c>
      <c r="Z111" s="13">
        <f t="shared" si="29"/>
        <v>4256119.58084943</v>
      </c>
      <c r="AA111" s="13">
        <f t="shared" si="29"/>
        <v>5956054.537171762</v>
      </c>
      <c r="AB111" s="13">
        <f t="shared" si="29"/>
        <v>6758962.986958206</v>
      </c>
      <c r="AC111" s="13">
        <f t="shared" si="29"/>
        <v>6384874.073446285</v>
      </c>
    </row>
    <row r="112" spans="1:29" ht="15" customHeight="1">
      <c r="A112" s="18" t="s">
        <v>28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>
        <f t="shared" si="29"/>
        <v>2013917.9292678575</v>
      </c>
      <c r="Y112" s="13">
        <f t="shared" si="29"/>
        <v>2450475.406</v>
      </c>
      <c r="Z112" s="13">
        <f t="shared" si="29"/>
        <v>2414038.969938938</v>
      </c>
      <c r="AA112" s="13">
        <f t="shared" si="29"/>
        <v>3985354.603856776</v>
      </c>
      <c r="AB112" s="13">
        <f t="shared" si="29"/>
        <v>4632609.578756271</v>
      </c>
      <c r="AC112" s="13">
        <f t="shared" si="29"/>
        <v>4174708.398604537</v>
      </c>
    </row>
    <row r="113" spans="1:29" ht="15" customHeight="1">
      <c r="A113" s="18" t="s">
        <v>29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>
        <f t="shared" si="29"/>
        <v>1857497.2547374018</v>
      </c>
      <c r="Y113" s="13">
        <f t="shared" si="29"/>
        <v>1853146.545</v>
      </c>
      <c r="Z113" s="13">
        <f t="shared" si="29"/>
        <v>1842080.6109104916</v>
      </c>
      <c r="AA113" s="13">
        <f t="shared" si="29"/>
        <v>1970699.9333149863</v>
      </c>
      <c r="AB113" s="13">
        <f t="shared" si="29"/>
        <v>2126353.4082019343</v>
      </c>
      <c r="AC113" s="13">
        <f t="shared" si="29"/>
        <v>2210165.6748417476</v>
      </c>
    </row>
    <row r="114" spans="1:29" ht="15" customHeight="1">
      <c r="A114" s="17" t="s">
        <v>16</v>
      </c>
      <c r="B114" s="13">
        <f aca="true" t="shared" si="32" ref="B114:N115">B31/B$84*100</f>
        <v>46598.55238491119</v>
      </c>
      <c r="C114" s="13">
        <f t="shared" si="32"/>
        <v>57008.169136223296</v>
      </c>
      <c r="D114" s="13">
        <f t="shared" si="32"/>
        <v>48754.61376028622</v>
      </c>
      <c r="E114" s="13">
        <f t="shared" si="32"/>
        <v>20625.778580775943</v>
      </c>
      <c r="F114" s="13">
        <f t="shared" si="32"/>
        <v>106858.21584102114</v>
      </c>
      <c r="G114" s="13">
        <f t="shared" si="32"/>
        <v>60215.20880193422</v>
      </c>
      <c r="H114" s="13">
        <f t="shared" si="32"/>
        <v>46236.62240567881</v>
      </c>
      <c r="I114" s="13">
        <f t="shared" si="32"/>
        <v>388424.49983374425</v>
      </c>
      <c r="J114" s="13">
        <f t="shared" si="32"/>
        <v>92978.2214692092</v>
      </c>
      <c r="K114" s="13">
        <f t="shared" si="32"/>
        <v>62778.822431373716</v>
      </c>
      <c r="L114" s="13">
        <f t="shared" si="32"/>
        <v>118308.69555392812</v>
      </c>
      <c r="M114" s="13">
        <f t="shared" si="32"/>
        <v>112508.48263275079</v>
      </c>
      <c r="N114" s="13">
        <f t="shared" si="32"/>
        <v>139323.07380813302</v>
      </c>
      <c r="O114" s="13"/>
      <c r="P114" s="13"/>
      <c r="Q114" s="13">
        <f aca="true" t="shared" si="33" ref="Q114:W115">Q31/Q$84*100</f>
        <v>322108.63873842644</v>
      </c>
      <c r="R114" s="13">
        <f t="shared" si="33"/>
        <v>74739.25590012548</v>
      </c>
      <c r="S114" s="13">
        <f t="shared" si="33"/>
        <v>43605.86927712304</v>
      </c>
      <c r="T114" s="13">
        <f t="shared" si="33"/>
        <v>265153.38588235195</v>
      </c>
      <c r="U114" s="13">
        <f t="shared" si="33"/>
        <v>125894.01503308532</v>
      </c>
      <c r="V114" s="13">
        <f t="shared" si="33"/>
        <v>103491.69686436828</v>
      </c>
      <c r="W114" s="13">
        <f t="shared" si="33"/>
        <v>71789.48850958067</v>
      </c>
      <c r="X114" s="13">
        <f t="shared" si="29"/>
        <v>166939.11114186936</v>
      </c>
      <c r="Y114" s="13">
        <f t="shared" si="29"/>
        <v>162909.011</v>
      </c>
      <c r="Z114" s="13">
        <f t="shared" si="29"/>
        <v>327923.13827780716</v>
      </c>
      <c r="AA114" s="13">
        <f t="shared" si="29"/>
        <v>152479.165243311</v>
      </c>
      <c r="AB114" s="13">
        <f t="shared" si="29"/>
        <v>206249.879560513</v>
      </c>
      <c r="AC114" s="13">
        <f t="shared" si="29"/>
        <v>105134.84609919549</v>
      </c>
    </row>
    <row r="115" spans="1:30" ht="15" customHeight="1">
      <c r="A115" s="17" t="s">
        <v>13</v>
      </c>
      <c r="B115" s="13"/>
      <c r="C115" s="13">
        <f t="shared" si="32"/>
        <v>71763.22467736344</v>
      </c>
      <c r="D115" s="13">
        <f t="shared" si="32"/>
        <v>10329.367322094538</v>
      </c>
      <c r="E115" s="13">
        <f t="shared" si="32"/>
        <v>7540.607223079377</v>
      </c>
      <c r="F115" s="13">
        <f t="shared" si="32"/>
        <v>19201.085658933484</v>
      </c>
      <c r="G115" s="13">
        <f t="shared" si="32"/>
        <v>788.8455301563434</v>
      </c>
      <c r="H115" s="13">
        <f t="shared" si="32"/>
        <v>2066.441224834807</v>
      </c>
      <c r="I115" s="13">
        <f t="shared" si="32"/>
        <v>919.2214360402314</v>
      </c>
      <c r="J115" s="13">
        <f t="shared" si="32"/>
        <v>4765.38647960253</v>
      </c>
      <c r="K115" s="13"/>
      <c r="L115" s="13"/>
      <c r="M115" s="13">
        <f>M32/M$84*100</f>
        <v>3375.660226499732</v>
      </c>
      <c r="N115" s="13">
        <f>N32/N$84*100</f>
        <v>52796.496158153255</v>
      </c>
      <c r="O115" s="13"/>
      <c r="P115" s="13"/>
      <c r="Q115" s="13"/>
      <c r="R115" s="13">
        <f t="shared" si="33"/>
        <v>547.6963529973142</v>
      </c>
      <c r="S115" s="13">
        <f t="shared" si="33"/>
        <v>774.2131238796298</v>
      </c>
      <c r="T115" s="13">
        <f t="shared" si="33"/>
        <v>1287.504248505236</v>
      </c>
      <c r="U115" s="13">
        <f t="shared" si="33"/>
        <v>467.97366920328074</v>
      </c>
      <c r="V115" s="13">
        <f t="shared" si="33"/>
        <v>1521.0460855367473</v>
      </c>
      <c r="W115" s="13">
        <f t="shared" si="33"/>
        <v>1192.3692115057236</v>
      </c>
      <c r="X115" s="13">
        <f t="shared" si="29"/>
        <v>36915.19513147607</v>
      </c>
      <c r="Y115" s="13">
        <f t="shared" si="29"/>
        <v>5161.816</v>
      </c>
      <c r="Z115" s="13">
        <f t="shared" si="29"/>
        <v>71746.60415667725</v>
      </c>
      <c r="AA115" s="13">
        <f t="shared" si="29"/>
        <v>143786.30864530418</v>
      </c>
      <c r="AB115" s="13">
        <f t="shared" si="29"/>
        <v>222468.33215024188</v>
      </c>
      <c r="AC115" s="13">
        <f t="shared" si="29"/>
        <v>264853.566032926</v>
      </c>
      <c r="AD115" s="1" t="s">
        <v>34</v>
      </c>
    </row>
    <row r="116" spans="1:29" ht="15" customHeight="1">
      <c r="A116" s="17" t="s">
        <v>10</v>
      </c>
      <c r="B116" s="13">
        <f>B33/B$84*100</f>
        <v>43209.56675691765</v>
      </c>
      <c r="C116" s="13">
        <f>C33/C$84*100</f>
        <v>50972.010051211415</v>
      </c>
      <c r="D116" s="13">
        <f>D33/D$84*100</f>
        <v>61976.20393256723</v>
      </c>
      <c r="E116" s="13"/>
      <c r="F116" s="13"/>
      <c r="G116" s="13"/>
      <c r="H116" s="13"/>
      <c r="I116" s="13"/>
      <c r="J116" s="13"/>
      <c r="K116" s="13"/>
      <c r="L116" s="13"/>
      <c r="M116" s="13">
        <f>M33/M$84*100</f>
        <v>41765.209632431164</v>
      </c>
      <c r="N116" s="13"/>
      <c r="O116" s="13"/>
      <c r="P116" s="13">
        <f>P33/P$84*100</f>
        <v>77460.25083666878</v>
      </c>
      <c r="Q116" s="13">
        <f>Q33/Q$84*100</f>
        <v>67555.53053607489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>
        <f aca="true" t="shared" si="34" ref="AB116:AC118">AB33/AB$84*100</f>
        <v>0</v>
      </c>
      <c r="AC116" s="13">
        <f t="shared" si="34"/>
        <v>0</v>
      </c>
    </row>
    <row r="117" spans="1:29" ht="15" customHeight="1">
      <c r="A117" s="17" t="s">
        <v>21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>
        <f t="shared" si="34"/>
        <v>171778.19303329402</v>
      </c>
      <c r="AC117" s="13">
        <f t="shared" si="34"/>
        <v>0</v>
      </c>
    </row>
    <row r="118" spans="1:29" ht="15" customHeight="1">
      <c r="A118" s="17" t="s">
        <v>22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>
        <f>X35/X$84*100</f>
        <v>7438.128181757262</v>
      </c>
      <c r="Y118" s="13">
        <f>Y35/Y$84*100</f>
        <v>4191.172</v>
      </c>
      <c r="Z118" s="13">
        <f>Z35/Z$84*100</f>
        <v>566.5688129727256</v>
      </c>
      <c r="AA118" s="13">
        <f>AA35/AA$84*100</f>
        <v>216.8618967824728</v>
      </c>
      <c r="AB118" s="13">
        <f t="shared" si="34"/>
        <v>34370.57172667426</v>
      </c>
      <c r="AC118" s="13">
        <f t="shared" si="34"/>
        <v>17404.496242418085</v>
      </c>
    </row>
    <row r="119" spans="2:201" s="20" customFormat="1" ht="1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</row>
    <row r="120" spans="1:201" ht="15" customHeight="1">
      <c r="A120" s="36" t="s">
        <v>41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5"/>
      <c r="M120" s="25"/>
      <c r="N120" s="25"/>
      <c r="O120" s="25"/>
      <c r="P120" s="25"/>
      <c r="Q120" s="25"/>
      <c r="R120" s="25"/>
      <c r="S120" s="25"/>
      <c r="T120" s="25"/>
      <c r="U120" s="2"/>
      <c r="V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</row>
    <row r="121" spans="1:22" ht="15" customHeight="1">
      <c r="A121" s="24" t="s">
        <v>42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5"/>
      <c r="M121" s="25"/>
      <c r="N121" s="25"/>
      <c r="O121" s="25"/>
      <c r="P121" s="25"/>
      <c r="Q121" s="25"/>
      <c r="R121" s="25"/>
      <c r="S121" s="25"/>
      <c r="T121" s="25"/>
      <c r="U121" s="2"/>
      <c r="V121" s="2"/>
    </row>
    <row r="122" s="25" customFormat="1" ht="15" customHeight="1">
      <c r="A122" s="26" t="s">
        <v>30</v>
      </c>
    </row>
    <row r="123" ht="15" customHeight="1">
      <c r="A123" s="26" t="s">
        <v>39</v>
      </c>
    </row>
    <row r="124" ht="15" customHeight="1"/>
    <row r="125" ht="15" customHeight="1"/>
    <row r="126" ht="15" customHeight="1"/>
    <row r="127" spans="1:29" ht="15" customHeight="1">
      <c r="A127" s="45" t="s">
        <v>35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</row>
    <row r="128" spans="1:29" ht="15" customHeight="1">
      <c r="A128" s="46" t="s">
        <v>19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4" t="s">
        <v>1</v>
      </c>
      <c r="B130" s="5"/>
      <c r="C130" s="5">
        <v>1981</v>
      </c>
      <c r="D130" s="5">
        <v>1982</v>
      </c>
      <c r="E130" s="5">
        <v>1983</v>
      </c>
      <c r="F130" s="5">
        <v>1984</v>
      </c>
      <c r="G130" s="5">
        <v>1985</v>
      </c>
      <c r="H130" s="5">
        <v>1986</v>
      </c>
      <c r="I130" s="5">
        <v>1987</v>
      </c>
      <c r="J130" s="5">
        <v>1988</v>
      </c>
      <c r="K130" s="5">
        <v>1989</v>
      </c>
      <c r="L130" s="5">
        <v>1990</v>
      </c>
      <c r="M130" s="5">
        <v>1991</v>
      </c>
      <c r="N130" s="5">
        <v>1992</v>
      </c>
      <c r="O130" s="5">
        <v>1993</v>
      </c>
      <c r="P130" s="5">
        <v>1994</v>
      </c>
      <c r="Q130" s="5">
        <v>1995</v>
      </c>
      <c r="R130" s="5">
        <v>1996</v>
      </c>
      <c r="S130" s="5">
        <v>1997</v>
      </c>
      <c r="T130" s="6">
        <v>1998</v>
      </c>
      <c r="U130" s="6">
        <v>1999</v>
      </c>
      <c r="V130" s="6">
        <v>2000</v>
      </c>
      <c r="W130" s="6">
        <v>2001</v>
      </c>
      <c r="X130" s="6">
        <v>2002</v>
      </c>
      <c r="Y130" s="6">
        <v>2003</v>
      </c>
      <c r="Z130" s="6">
        <v>2004</v>
      </c>
      <c r="AA130" s="6">
        <v>2005</v>
      </c>
      <c r="AB130" s="5">
        <v>2006</v>
      </c>
      <c r="AC130" s="5">
        <v>2007</v>
      </c>
    </row>
    <row r="131" spans="1:23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9" s="10" customFormat="1" ht="15" customHeight="1">
      <c r="A132" s="7" t="s">
        <v>2</v>
      </c>
      <c r="B132" s="37"/>
      <c r="C132" s="27">
        <f>((C90/B90)-1)*100</f>
        <v>21.066391853292508</v>
      </c>
      <c r="D132" s="27">
        <f aca="true" t="shared" si="35" ref="D132:AC136">((D90/C90)-1)*100</f>
        <v>-20.710712186583034</v>
      </c>
      <c r="E132" s="27">
        <f t="shared" si="35"/>
        <v>4.468151553038324</v>
      </c>
      <c r="F132" s="27">
        <f t="shared" si="35"/>
        <v>35.42193213791855</v>
      </c>
      <c r="G132" s="27">
        <f t="shared" si="35"/>
        <v>2.4684935329825075</v>
      </c>
      <c r="H132" s="27">
        <f t="shared" si="35"/>
        <v>-15.83263737230245</v>
      </c>
      <c r="I132" s="27">
        <f t="shared" si="35"/>
        <v>-0.7335653626336258</v>
      </c>
      <c r="J132" s="27">
        <f t="shared" si="35"/>
        <v>5.114637387830734</v>
      </c>
      <c r="K132" s="27">
        <f t="shared" si="35"/>
        <v>10.326833731121221</v>
      </c>
      <c r="L132" s="27">
        <f t="shared" si="35"/>
        <v>7.08376870272267</v>
      </c>
      <c r="M132" s="27">
        <f t="shared" si="35"/>
        <v>5.1233394312919955</v>
      </c>
      <c r="N132" s="27">
        <f t="shared" si="35"/>
        <v>44.9463947054628</v>
      </c>
      <c r="O132" s="27">
        <f t="shared" si="35"/>
        <v>-2.739146198241371</v>
      </c>
      <c r="P132" s="27">
        <f t="shared" si="35"/>
        <v>6.8992154917764115</v>
      </c>
      <c r="Q132" s="27">
        <f t="shared" si="35"/>
        <v>-13.094878626678119</v>
      </c>
      <c r="R132" s="27">
        <f t="shared" si="35"/>
        <v>-0.38776260186386136</v>
      </c>
      <c r="S132" s="27">
        <f t="shared" si="35"/>
        <v>14.421802466360711</v>
      </c>
      <c r="T132" s="27">
        <f t="shared" si="35"/>
        <v>11.798925353254464</v>
      </c>
      <c r="U132" s="27">
        <f t="shared" si="35"/>
        <v>-0.15176506706406911</v>
      </c>
      <c r="V132" s="27">
        <f t="shared" si="35"/>
        <v>15.015690305122709</v>
      </c>
      <c r="W132" s="27">
        <f t="shared" si="35"/>
        <v>123.29559295986017</v>
      </c>
      <c r="X132" s="27">
        <f t="shared" si="35"/>
        <v>-6.718535306565155</v>
      </c>
      <c r="Y132" s="27">
        <f t="shared" si="35"/>
        <v>11.339067170731699</v>
      </c>
      <c r="Z132" s="27">
        <f t="shared" si="35"/>
        <v>-5.199461275127238</v>
      </c>
      <c r="AA132" s="27">
        <f t="shared" si="35"/>
        <v>15.19086460330572</v>
      </c>
      <c r="AB132" s="27">
        <f t="shared" si="35"/>
        <v>10.67197225953478</v>
      </c>
      <c r="AC132" s="27">
        <f t="shared" si="35"/>
        <v>-5.358626413349466</v>
      </c>
    </row>
    <row r="133" spans="1:29" ht="15" customHeight="1">
      <c r="A133" s="17" t="s">
        <v>3</v>
      </c>
      <c r="B133" s="35"/>
      <c r="C133" s="28">
        <f>((C91/B91)-1)*100</f>
        <v>-42.35493077522657</v>
      </c>
      <c r="D133" s="28">
        <f t="shared" si="35"/>
        <v>-21.909229866018432</v>
      </c>
      <c r="E133" s="28">
        <f t="shared" si="35"/>
        <v>-31.113651486295712</v>
      </c>
      <c r="F133" s="28">
        <f t="shared" si="35"/>
        <v>-26.12861865429945</v>
      </c>
      <c r="G133" s="28">
        <f t="shared" si="35"/>
        <v>3.0608850866801873</v>
      </c>
      <c r="H133" s="28">
        <f t="shared" si="35"/>
        <v>-58.013192148513845</v>
      </c>
      <c r="I133" s="28">
        <f t="shared" si="35"/>
        <v>-48.17732026608499</v>
      </c>
      <c r="J133" s="28">
        <f t="shared" si="35"/>
        <v>31.603433100623878</v>
      </c>
      <c r="K133" s="28">
        <f t="shared" si="35"/>
        <v>84.74688270309878</v>
      </c>
      <c r="L133" s="28">
        <f t="shared" si="35"/>
        <v>37.979073261956884</v>
      </c>
      <c r="M133" s="28">
        <f t="shared" si="35"/>
        <v>-0.605844025911928</v>
      </c>
      <c r="N133" s="28">
        <f t="shared" si="35"/>
        <v>286.0212157922086</v>
      </c>
      <c r="O133" s="28">
        <f t="shared" si="35"/>
        <v>51.49789511023097</v>
      </c>
      <c r="P133" s="28">
        <f t="shared" si="35"/>
        <v>-1.7258767278426235</v>
      </c>
      <c r="Q133" s="28">
        <f t="shared" si="35"/>
        <v>-26.24686427685029</v>
      </c>
      <c r="R133" s="28">
        <f t="shared" si="35"/>
        <v>-7.302037521988325</v>
      </c>
      <c r="S133" s="28">
        <f t="shared" si="35"/>
        <v>14.567732139072165</v>
      </c>
      <c r="T133" s="28">
        <f t="shared" si="35"/>
        <v>30.808424166045967</v>
      </c>
      <c r="U133" s="28">
        <f t="shared" si="35"/>
        <v>8.76522280611416</v>
      </c>
      <c r="V133" s="28">
        <f t="shared" si="35"/>
        <v>6.637919250341473</v>
      </c>
      <c r="W133" s="28">
        <f t="shared" si="35"/>
        <v>8.480831603760342</v>
      </c>
      <c r="X133" s="28">
        <f t="shared" si="35"/>
        <v>1.0872456965269173</v>
      </c>
      <c r="Y133" s="28">
        <f t="shared" si="35"/>
        <v>7.988950159014596</v>
      </c>
      <c r="Z133" s="28">
        <f t="shared" si="35"/>
        <v>-7.031146405954313</v>
      </c>
      <c r="AA133" s="28">
        <f t="shared" si="35"/>
        <v>7.12718835662709</v>
      </c>
      <c r="AB133" s="28">
        <f t="shared" si="35"/>
        <v>24.819921987924488</v>
      </c>
      <c r="AC133" s="28">
        <f t="shared" si="35"/>
        <v>-2.208032221333245</v>
      </c>
    </row>
    <row r="134" spans="1:29" ht="15" customHeight="1">
      <c r="A134" s="17" t="s">
        <v>4</v>
      </c>
      <c r="B134" s="35"/>
      <c r="C134" s="28">
        <f>((C92/B92)-1)*100</f>
        <v>-25.23732219087482</v>
      </c>
      <c r="D134" s="28">
        <f t="shared" si="35"/>
        <v>-30.24146399959522</v>
      </c>
      <c r="E134" s="28">
        <f t="shared" si="35"/>
        <v>-40.74542462137093</v>
      </c>
      <c r="F134" s="28">
        <f t="shared" si="35"/>
        <v>98.54211788237401</v>
      </c>
      <c r="G134" s="28">
        <f t="shared" si="35"/>
        <v>-9.372198256010167</v>
      </c>
      <c r="H134" s="28">
        <f t="shared" si="35"/>
        <v>57.783794746388104</v>
      </c>
      <c r="I134" s="28">
        <f t="shared" si="35"/>
        <v>-41.884515898504496</v>
      </c>
      <c r="J134" s="28">
        <f t="shared" si="35"/>
        <v>34.67318924002747</v>
      </c>
      <c r="K134" s="28">
        <f t="shared" si="35"/>
        <v>13.476806645675122</v>
      </c>
      <c r="L134" s="28">
        <f t="shared" si="35"/>
        <v>20.337435824800497</v>
      </c>
      <c r="M134" s="28">
        <f t="shared" si="35"/>
        <v>2.528210744641024</v>
      </c>
      <c r="N134" s="28">
        <f t="shared" si="35"/>
        <v>18.68577768997588</v>
      </c>
      <c r="O134" s="28">
        <f t="shared" si="35"/>
        <v>44.43745404762262</v>
      </c>
      <c r="P134" s="28">
        <f t="shared" si="35"/>
        <v>-22.049776056447257</v>
      </c>
      <c r="Q134" s="28">
        <f t="shared" si="35"/>
        <v>-35.58676673375398</v>
      </c>
      <c r="R134" s="28">
        <f t="shared" si="35"/>
        <v>17.100145620672702</v>
      </c>
      <c r="S134" s="28">
        <f t="shared" si="35"/>
        <v>36.11321741366385</v>
      </c>
      <c r="T134" s="28">
        <f t="shared" si="35"/>
        <v>41.06426706899586</v>
      </c>
      <c r="U134" s="28">
        <f t="shared" si="35"/>
        <v>-39.83658626922415</v>
      </c>
      <c r="V134" s="28">
        <f t="shared" si="35"/>
        <v>-10.915625674831908</v>
      </c>
      <c r="W134" s="28">
        <f t="shared" si="35"/>
        <v>41.43622358389043</v>
      </c>
      <c r="X134" s="28">
        <f t="shared" si="35"/>
        <v>17.973966635343896</v>
      </c>
      <c r="Y134" s="28">
        <f t="shared" si="35"/>
        <v>50.402369039839634</v>
      </c>
      <c r="Z134" s="28">
        <f t="shared" si="35"/>
        <v>-14.545494132112957</v>
      </c>
      <c r="AA134" s="28">
        <f t="shared" si="35"/>
        <v>-4.094140202517538</v>
      </c>
      <c r="AB134" s="28">
        <f t="shared" si="35"/>
        <v>57.60344780576736</v>
      </c>
      <c r="AC134" s="28">
        <f t="shared" si="35"/>
        <v>-21.34272621718749</v>
      </c>
    </row>
    <row r="135" spans="1:29" ht="15" customHeight="1">
      <c r="A135" s="17" t="s">
        <v>5</v>
      </c>
      <c r="B135" s="35"/>
      <c r="C135" s="28">
        <f>((C93/B93)-1)*100</f>
        <v>-88.69135965912392</v>
      </c>
      <c r="D135" s="38" t="s">
        <v>45</v>
      </c>
      <c r="E135" s="28">
        <f t="shared" si="35"/>
        <v>-38.49433168419261</v>
      </c>
      <c r="F135" s="28">
        <f t="shared" si="35"/>
        <v>18.628747690448535</v>
      </c>
      <c r="G135" s="28">
        <f t="shared" si="35"/>
        <v>-89.09710256299942</v>
      </c>
      <c r="H135" s="28">
        <f t="shared" si="35"/>
        <v>-21.412704547165774</v>
      </c>
      <c r="I135" s="38" t="s">
        <v>45</v>
      </c>
      <c r="J135" s="28">
        <f t="shared" si="35"/>
        <v>-97.92672369281954</v>
      </c>
      <c r="K135" s="28">
        <f t="shared" si="35"/>
        <v>144.1142927552836</v>
      </c>
      <c r="L135" s="38" t="s">
        <v>45</v>
      </c>
      <c r="M135" s="28">
        <f t="shared" si="35"/>
        <v>-75.75215493040534</v>
      </c>
      <c r="N135" s="38" t="s">
        <v>45</v>
      </c>
      <c r="O135" s="28">
        <f t="shared" si="35"/>
        <v>-32.57916581850767</v>
      </c>
      <c r="P135" s="28">
        <f t="shared" si="35"/>
        <v>37.23803279177811</v>
      </c>
      <c r="Q135" s="28">
        <f t="shared" si="35"/>
        <v>-85.03745924374132</v>
      </c>
      <c r="R135" s="38" t="s">
        <v>45</v>
      </c>
      <c r="S135" s="28">
        <f t="shared" si="35"/>
        <v>23.159377301620033</v>
      </c>
      <c r="T135" s="28">
        <f t="shared" si="35"/>
        <v>99.02989107749731</v>
      </c>
      <c r="U135" s="28">
        <f t="shared" si="35"/>
        <v>9.458654057637727</v>
      </c>
      <c r="V135" s="28">
        <f t="shared" si="35"/>
        <v>-37.62463851354545</v>
      </c>
      <c r="W135" s="28">
        <f t="shared" si="35"/>
        <v>-2.4761749957019963</v>
      </c>
      <c r="X135" s="28">
        <f t="shared" si="35"/>
        <v>-58.10888086639834</v>
      </c>
      <c r="Y135" s="28">
        <f t="shared" si="35"/>
        <v>-9.257336251221627</v>
      </c>
      <c r="Z135" s="28">
        <f t="shared" si="35"/>
        <v>259.0687339859157</v>
      </c>
      <c r="AA135" s="28">
        <f t="shared" si="35"/>
        <v>94.85251985512664</v>
      </c>
      <c r="AB135" s="28">
        <f t="shared" si="35"/>
        <v>211.34567388666662</v>
      </c>
      <c r="AC135" s="28">
        <f t="shared" si="35"/>
        <v>-64.5839377896722</v>
      </c>
    </row>
    <row r="136" spans="1:29" ht="15" customHeight="1">
      <c r="A136" s="17" t="s">
        <v>6</v>
      </c>
      <c r="B136" s="35"/>
      <c r="C136" s="28">
        <f>((C94/B94)-1)*100</f>
        <v>142.09273739448295</v>
      </c>
      <c r="D136" s="28">
        <f aca="true" t="shared" si="36" ref="D136:R136">((D94/C94)-1)*100</f>
        <v>118.45307608520908</v>
      </c>
      <c r="E136" s="28">
        <f t="shared" si="36"/>
        <v>-71.40714760153888</v>
      </c>
      <c r="F136" s="28">
        <f t="shared" si="36"/>
        <v>148.52032493295567</v>
      </c>
      <c r="G136" s="28">
        <f t="shared" si="36"/>
        <v>19.494481257867125</v>
      </c>
      <c r="H136" s="28">
        <f t="shared" si="36"/>
        <v>-46.09537277343336</v>
      </c>
      <c r="I136" s="28">
        <f t="shared" si="36"/>
        <v>-18.302933263273168</v>
      </c>
      <c r="J136" s="28">
        <f t="shared" si="36"/>
        <v>-3.1762244236405834</v>
      </c>
      <c r="K136" s="28">
        <f t="shared" si="36"/>
        <v>-45.54286791131702</v>
      </c>
      <c r="L136" s="28">
        <f t="shared" si="36"/>
        <v>-27.51465049051137</v>
      </c>
      <c r="M136" s="28">
        <f t="shared" si="36"/>
        <v>194.5120280826639</v>
      </c>
      <c r="N136" s="28">
        <f t="shared" si="36"/>
        <v>403.6604937358477</v>
      </c>
      <c r="O136" s="28">
        <f t="shared" si="36"/>
        <v>-95.28944137578233</v>
      </c>
      <c r="P136" s="28">
        <f t="shared" si="36"/>
        <v>270.46732159644904</v>
      </c>
      <c r="Q136" s="28">
        <f t="shared" si="36"/>
        <v>5.475784671752759</v>
      </c>
      <c r="R136" s="28">
        <f t="shared" si="36"/>
        <v>20.007902586008907</v>
      </c>
      <c r="S136" s="28">
        <f t="shared" si="35"/>
        <v>-4.887944245048315</v>
      </c>
      <c r="T136" s="28">
        <f t="shared" si="35"/>
        <v>-23.364842069425904</v>
      </c>
      <c r="U136" s="28">
        <f t="shared" si="35"/>
        <v>28.816897375150674</v>
      </c>
      <c r="V136" s="28">
        <f t="shared" si="35"/>
        <v>213.60365385327103</v>
      </c>
      <c r="W136" s="28">
        <f t="shared" si="35"/>
        <v>-59.86030324167857</v>
      </c>
      <c r="X136" s="28">
        <f t="shared" si="35"/>
        <v>-67.78703859162665</v>
      </c>
      <c r="Y136" s="28">
        <f t="shared" si="35"/>
        <v>245.24157599357898</v>
      </c>
      <c r="Z136" s="28">
        <f t="shared" si="35"/>
        <v>-55.47860751322749</v>
      </c>
      <c r="AA136" s="28">
        <f t="shared" si="35"/>
        <v>-22.51375987930463</v>
      </c>
      <c r="AB136" s="28">
        <f t="shared" si="35"/>
        <v>38.02322580530637</v>
      </c>
      <c r="AC136" s="28">
        <f t="shared" si="35"/>
        <v>-41.34444065575155</v>
      </c>
    </row>
    <row r="137" spans="1:29" ht="15" customHeight="1">
      <c r="A137" s="17" t="s">
        <v>7</v>
      </c>
      <c r="B137" s="35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1:29" ht="15" customHeight="1">
      <c r="A138" s="17" t="s">
        <v>8</v>
      </c>
      <c r="B138" s="35"/>
      <c r="C138" s="28">
        <f aca="true" t="shared" si="37" ref="C138:AC140">((C96/B96)-1)*100</f>
        <v>30.82002681737903</v>
      </c>
      <c r="D138" s="28">
        <f t="shared" si="37"/>
        <v>-41.294440018706204</v>
      </c>
      <c r="E138" s="28">
        <f t="shared" si="37"/>
        <v>50.10055170271785</v>
      </c>
      <c r="F138" s="28">
        <f t="shared" si="37"/>
        <v>24.343565006163104</v>
      </c>
      <c r="G138" s="28">
        <f t="shared" si="37"/>
        <v>1.2520738642902929</v>
      </c>
      <c r="H138" s="28">
        <f t="shared" si="37"/>
        <v>-9.191402898057566</v>
      </c>
      <c r="I138" s="28">
        <f t="shared" si="37"/>
        <v>2.2661204844642624</v>
      </c>
      <c r="J138" s="28">
        <f t="shared" si="37"/>
        <v>0.536406290720981</v>
      </c>
      <c r="K138" s="28">
        <f t="shared" si="37"/>
        <v>6.992404894712889</v>
      </c>
      <c r="L138" s="28">
        <f t="shared" si="37"/>
        <v>11.189639651307836</v>
      </c>
      <c r="M138" s="28">
        <f t="shared" si="37"/>
        <v>3.1004745787842847</v>
      </c>
      <c r="N138" s="28">
        <f t="shared" si="37"/>
        <v>8.072468913333687</v>
      </c>
      <c r="O138" s="28">
        <f t="shared" si="37"/>
        <v>5.256728834180047</v>
      </c>
      <c r="P138" s="28">
        <f t="shared" si="37"/>
        <v>27.741435760935886</v>
      </c>
      <c r="Q138" s="28">
        <f t="shared" si="37"/>
        <v>-8.584317708970424</v>
      </c>
      <c r="R138" s="28">
        <f t="shared" si="37"/>
        <v>3.4005710888237894</v>
      </c>
      <c r="S138" s="28">
        <f t="shared" si="37"/>
        <v>15.484708190475338</v>
      </c>
      <c r="T138" s="28">
        <f t="shared" si="37"/>
        <v>7.834262816831061</v>
      </c>
      <c r="U138" s="28">
        <f t="shared" si="37"/>
        <v>0.47955445697513976</v>
      </c>
      <c r="V138" s="28">
        <f t="shared" si="37"/>
        <v>7.484031186526496</v>
      </c>
      <c r="W138" s="28">
        <f t="shared" si="37"/>
        <v>-0.8907030984903752</v>
      </c>
      <c r="X138" s="28">
        <f t="shared" si="37"/>
        <v>5.737973726926171</v>
      </c>
      <c r="Y138" s="28">
        <f t="shared" si="37"/>
        <v>2.2868407046350736</v>
      </c>
      <c r="Z138" s="28">
        <f t="shared" si="37"/>
        <v>-0.8633574116789333</v>
      </c>
      <c r="AA138" s="28">
        <f t="shared" si="37"/>
        <v>4.531396104332641</v>
      </c>
      <c r="AB138" s="28">
        <f t="shared" si="37"/>
        <v>12.145997384570585</v>
      </c>
      <c r="AC138" s="28">
        <f t="shared" si="37"/>
        <v>-0.28695102466519407</v>
      </c>
    </row>
    <row r="139" spans="1:29" ht="15" customHeight="1">
      <c r="A139" s="17" t="s">
        <v>9</v>
      </c>
      <c r="B139" s="35"/>
      <c r="C139" s="28">
        <f>((C97/B97)-1)*100</f>
        <v>-100</v>
      </c>
      <c r="D139" s="28"/>
      <c r="E139" s="28"/>
      <c r="F139" s="28"/>
      <c r="G139" s="28"/>
      <c r="H139" s="28"/>
      <c r="I139" s="28"/>
      <c r="J139" s="28"/>
      <c r="K139" s="28"/>
      <c r="L139" s="28">
        <f t="shared" si="37"/>
        <v>-38.08435098020918</v>
      </c>
      <c r="M139" s="28">
        <f t="shared" si="37"/>
        <v>-45.30288815180729</v>
      </c>
      <c r="N139" s="28">
        <f t="shared" si="37"/>
        <v>29.54161693496897</v>
      </c>
      <c r="O139" s="38" t="s">
        <v>45</v>
      </c>
      <c r="P139" s="28">
        <f t="shared" si="37"/>
        <v>-86.8098187686343</v>
      </c>
      <c r="Q139" s="28">
        <f t="shared" si="37"/>
        <v>70.4731822442219</v>
      </c>
      <c r="R139" s="28">
        <f t="shared" si="37"/>
        <v>-100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>
        <f>((AC97/AB97)-1)*100</f>
        <v>-88.0245169548755</v>
      </c>
    </row>
    <row r="140" spans="1:29" ht="15" customHeight="1">
      <c r="A140" s="17" t="s">
        <v>10</v>
      </c>
      <c r="B140" s="35"/>
      <c r="C140" s="28"/>
      <c r="D140" s="28"/>
      <c r="E140" s="28"/>
      <c r="F140" s="28"/>
      <c r="G140" s="28"/>
      <c r="H140" s="28"/>
      <c r="I140" s="28"/>
      <c r="J140" s="28"/>
      <c r="K140" s="28"/>
      <c r="L140" s="28">
        <f t="shared" si="37"/>
        <v>25.614618333382854</v>
      </c>
      <c r="M140" s="28">
        <f t="shared" si="37"/>
        <v>-19.35341918644791</v>
      </c>
      <c r="N140" s="28">
        <f t="shared" si="37"/>
        <v>-21.44666074924758</v>
      </c>
      <c r="O140" s="28">
        <f t="shared" si="37"/>
        <v>40.30385677476141</v>
      </c>
      <c r="P140" s="28">
        <f t="shared" si="37"/>
        <v>137.07989327389188</v>
      </c>
      <c r="Q140" s="28">
        <f t="shared" si="37"/>
        <v>-99.94580627980466</v>
      </c>
      <c r="R140" s="28">
        <f t="shared" si="37"/>
        <v>-47.32459775992244</v>
      </c>
      <c r="S140" s="28">
        <f>((S98/R98)-1)*100</f>
        <v>-51.75439613181948</v>
      </c>
      <c r="T140" s="28">
        <f>((T98/S98)-1)*100</f>
        <v>-100</v>
      </c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1:29" ht="15" customHeight="1">
      <c r="A141" s="17" t="s">
        <v>11</v>
      </c>
      <c r="B141" s="35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>
        <f>((U99/T99)-1)*100</f>
        <v>-35.92607200812349</v>
      </c>
      <c r="V141" s="28">
        <f>((V99/U99)-1)*100</f>
        <v>-100</v>
      </c>
      <c r="W141" s="28"/>
      <c r="X141" s="28">
        <f aca="true" t="shared" si="38" ref="X141:AC141">((X99/W99)-1)*100</f>
        <v>-1.9851435975950626</v>
      </c>
      <c r="Y141" s="28">
        <f t="shared" si="38"/>
        <v>5.335193423687001</v>
      </c>
      <c r="Z141" s="28">
        <f t="shared" si="38"/>
        <v>-1.1788513541970747</v>
      </c>
      <c r="AA141" s="28">
        <f t="shared" si="38"/>
        <v>26.97607279812506</v>
      </c>
      <c r="AB141" s="28">
        <f t="shared" si="38"/>
        <v>-0.6572423714031994</v>
      </c>
      <c r="AC141" s="28">
        <f t="shared" si="38"/>
        <v>0.4183228830297203</v>
      </c>
    </row>
    <row r="142" spans="1:29" ht="15" customHeight="1">
      <c r="A142" s="17" t="s">
        <v>12</v>
      </c>
      <c r="B142" s="35"/>
      <c r="C142" s="28">
        <f>((C100/B100)-1)*100</f>
        <v>-100</v>
      </c>
      <c r="D142" s="28"/>
      <c r="E142" s="28"/>
      <c r="F142" s="28"/>
      <c r="G142" s="28"/>
      <c r="H142" s="28">
        <f>((H100/G100)-1)*100</f>
        <v>-31.236116478770025</v>
      </c>
      <c r="I142" s="28">
        <f>((I100/H100)-1)*100</f>
        <v>-46.79737125553813</v>
      </c>
      <c r="J142" s="38" t="s">
        <v>45</v>
      </c>
      <c r="K142" s="28">
        <f>((K100/J100)-1)*100</f>
        <v>-100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1:29" ht="15" customHeight="1">
      <c r="A143" s="17" t="s">
        <v>13</v>
      </c>
      <c r="B143" s="35"/>
      <c r="C143" s="28"/>
      <c r="D143" s="28"/>
      <c r="E143" s="28">
        <f>((E101/D101)-1)*100</f>
        <v>-100</v>
      </c>
      <c r="F143" s="28"/>
      <c r="G143" s="28">
        <f>((G101/F101)-1)*100</f>
        <v>-100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>
        <f>((Q101/P101)-1)*100</f>
        <v>-51.280752738926175</v>
      </c>
      <c r="R143" s="28">
        <f>((R101/Q101)-1)*100</f>
        <v>-21.545968160104</v>
      </c>
      <c r="S143" s="28">
        <f>((S101/R101)-1)*100</f>
        <v>-32.289249754185555</v>
      </c>
      <c r="T143" s="28">
        <f>((T101/S101)-1)*100</f>
        <v>-100</v>
      </c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1:29" ht="15" customHeight="1">
      <c r="A144" s="2"/>
      <c r="B144" s="35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1:29" s="10" customFormat="1" ht="15" customHeight="1">
      <c r="A145" s="7" t="s">
        <v>18</v>
      </c>
      <c r="B145" s="37"/>
      <c r="C145" s="27">
        <f aca="true" t="shared" si="39" ref="C145:AC145">((C103/B103)-1)*100</f>
        <v>21.066391853292508</v>
      </c>
      <c r="D145" s="27">
        <f t="shared" si="39"/>
        <v>-20.710712186583024</v>
      </c>
      <c r="E145" s="27">
        <f t="shared" si="39"/>
        <v>4.468151553038324</v>
      </c>
      <c r="F145" s="27">
        <f t="shared" si="39"/>
        <v>35.42193213791855</v>
      </c>
      <c r="G145" s="27">
        <f t="shared" si="39"/>
        <v>2.4684935329825075</v>
      </c>
      <c r="H145" s="27">
        <f t="shared" si="39"/>
        <v>-15.832637372302438</v>
      </c>
      <c r="I145" s="27">
        <f t="shared" si="39"/>
        <v>-0.7335653626336591</v>
      </c>
      <c r="J145" s="27">
        <f t="shared" si="39"/>
        <v>5.114637387830756</v>
      </c>
      <c r="K145" s="27">
        <f t="shared" si="39"/>
        <v>10.326894371321792</v>
      </c>
      <c r="L145" s="27">
        <f t="shared" si="39"/>
        <v>7.083709845077379</v>
      </c>
      <c r="M145" s="27">
        <f t="shared" si="39"/>
        <v>5.1233538519106725</v>
      </c>
      <c r="N145" s="27">
        <f t="shared" si="39"/>
        <v>44.94644846709319</v>
      </c>
      <c r="O145" s="27">
        <f t="shared" si="39"/>
        <v>-2.739139009158853</v>
      </c>
      <c r="P145" s="27">
        <f t="shared" si="39"/>
        <v>6.899153038957828</v>
      </c>
      <c r="Q145" s="27">
        <f t="shared" si="39"/>
        <v>-13.094898552715861</v>
      </c>
      <c r="R145" s="27">
        <f t="shared" si="39"/>
        <v>-0.3877395410128215</v>
      </c>
      <c r="S145" s="27">
        <f t="shared" si="39"/>
        <v>14.421802466360734</v>
      </c>
      <c r="T145" s="27">
        <f t="shared" si="39"/>
        <v>11.798925353254418</v>
      </c>
      <c r="U145" s="27">
        <f t="shared" si="39"/>
        <v>-0.1517650670640247</v>
      </c>
      <c r="V145" s="27">
        <f t="shared" si="39"/>
        <v>15.015690305122664</v>
      </c>
      <c r="W145" s="27">
        <f t="shared" si="39"/>
        <v>123.29559295986022</v>
      </c>
      <c r="X145" s="27">
        <f t="shared" si="39"/>
        <v>-6.718535306565143</v>
      </c>
      <c r="Y145" s="27">
        <f t="shared" si="39"/>
        <v>11.339067170731653</v>
      </c>
      <c r="Z145" s="27">
        <f t="shared" si="39"/>
        <v>-5.199461275127271</v>
      </c>
      <c r="AA145" s="27">
        <f t="shared" si="39"/>
        <v>15.190864603305766</v>
      </c>
      <c r="AB145" s="27">
        <f t="shared" si="39"/>
        <v>10.671972259534757</v>
      </c>
      <c r="AC145" s="27">
        <f t="shared" si="39"/>
        <v>-5.358626413349432</v>
      </c>
    </row>
    <row r="146" spans="1:29" ht="15" customHeight="1">
      <c r="A146" s="17" t="s">
        <v>31</v>
      </c>
      <c r="B146" s="35"/>
      <c r="C146" s="28">
        <f aca="true" t="shared" si="40" ref="C146:AC146">((C104/B104)-1)*100</f>
        <v>12.3680012841487</v>
      </c>
      <c r="D146" s="28">
        <f t="shared" si="40"/>
        <v>-5.691201610483709</v>
      </c>
      <c r="E146" s="28">
        <f t="shared" si="40"/>
        <v>-20.64686576088135</v>
      </c>
      <c r="F146" s="28">
        <f t="shared" si="40"/>
        <v>12.296581655750938</v>
      </c>
      <c r="G146" s="28">
        <f t="shared" si="40"/>
        <v>49.33900524967765</v>
      </c>
      <c r="H146" s="28">
        <f t="shared" si="40"/>
        <v>-26.198914570727393</v>
      </c>
      <c r="I146" s="28">
        <f t="shared" si="40"/>
        <v>-3.430264418981477</v>
      </c>
      <c r="J146" s="28">
        <f t="shared" si="40"/>
        <v>1.1371648465853035</v>
      </c>
      <c r="K146" s="28">
        <f t="shared" si="40"/>
        <v>19.517663127950534</v>
      </c>
      <c r="L146" s="28">
        <f t="shared" si="40"/>
        <v>-0.8845626827627684</v>
      </c>
      <c r="M146" s="28">
        <f t="shared" si="40"/>
        <v>16.827817373715305</v>
      </c>
      <c r="N146" s="28">
        <f t="shared" si="40"/>
        <v>12.663255042689435</v>
      </c>
      <c r="O146" s="28">
        <f t="shared" si="40"/>
        <v>33.197474791099864</v>
      </c>
      <c r="P146" s="28">
        <f t="shared" si="40"/>
        <v>0.04838501555028962</v>
      </c>
      <c r="Q146" s="28">
        <f t="shared" si="40"/>
        <v>-17.436081822466466</v>
      </c>
      <c r="R146" s="28">
        <f t="shared" si="40"/>
        <v>8.242186602720846</v>
      </c>
      <c r="S146" s="28">
        <f t="shared" si="40"/>
        <v>10.770173518481108</v>
      </c>
      <c r="T146" s="28">
        <f t="shared" si="40"/>
        <v>3.907238256252188</v>
      </c>
      <c r="U146" s="28">
        <f t="shared" si="40"/>
        <v>0.3536286564137736</v>
      </c>
      <c r="V146" s="28">
        <f t="shared" si="40"/>
        <v>7.680293815855577</v>
      </c>
      <c r="W146" s="28">
        <f t="shared" si="40"/>
        <v>17.705271860081684</v>
      </c>
      <c r="X146" s="28">
        <f t="shared" si="40"/>
        <v>118.09246980057688</v>
      </c>
      <c r="Y146" s="28">
        <f t="shared" si="40"/>
        <v>1.0911852708610503</v>
      </c>
      <c r="Z146" s="28">
        <f t="shared" si="40"/>
        <v>-5.057987658015561</v>
      </c>
      <c r="AA146" s="28">
        <f t="shared" si="40"/>
        <v>6.201232941057433</v>
      </c>
      <c r="AB146" s="28">
        <f t="shared" si="40"/>
        <v>1.3860647206270338</v>
      </c>
      <c r="AC146" s="28">
        <f t="shared" si="40"/>
        <v>1.1772257371831074</v>
      </c>
    </row>
    <row r="147" spans="1:29" ht="15" customHeight="1">
      <c r="A147" s="18" t="s">
        <v>23</v>
      </c>
      <c r="B147" s="35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>
        <f aca="true" t="shared" si="41" ref="Y147:AC155">((Y105/X105)-1)*100</f>
        <v>-1.9323261558820137</v>
      </c>
      <c r="Z147" s="28">
        <f t="shared" si="41"/>
        <v>-2.9276483962820787</v>
      </c>
      <c r="AA147" s="28">
        <f t="shared" si="41"/>
        <v>3.99409152805148</v>
      </c>
      <c r="AB147" s="28">
        <f t="shared" si="41"/>
        <v>-0.003190812476583371</v>
      </c>
      <c r="AC147" s="28">
        <f t="shared" si="41"/>
        <v>3.730213631609325</v>
      </c>
    </row>
    <row r="148" spans="1:29" ht="15" customHeight="1">
      <c r="A148" s="18" t="s">
        <v>24</v>
      </c>
      <c r="B148" s="35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>
        <f t="shared" si="41"/>
        <v>50.45447788450539</v>
      </c>
      <c r="Z148" s="28">
        <f t="shared" si="41"/>
        <v>-29.46559313020317</v>
      </c>
      <c r="AA148" s="28">
        <f t="shared" si="41"/>
        <v>-0.9481897475473011</v>
      </c>
      <c r="AB148" s="28">
        <f t="shared" si="41"/>
        <v>42.69899495108576</v>
      </c>
      <c r="AC148" s="28">
        <f t="shared" si="41"/>
        <v>-23.54764095882389</v>
      </c>
    </row>
    <row r="149" spans="1:29" ht="15" customHeight="1">
      <c r="A149" s="18" t="s">
        <v>25</v>
      </c>
      <c r="B149" s="35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>
        <f t="shared" si="41"/>
        <v>24.72696626807722</v>
      </c>
      <c r="Z149" s="28">
        <f t="shared" si="41"/>
        <v>-16.76693495448728</v>
      </c>
      <c r="AA149" s="28">
        <f t="shared" si="41"/>
        <v>48.696176921834834</v>
      </c>
      <c r="AB149" s="28">
        <f t="shared" si="41"/>
        <v>-0.6293673343656381</v>
      </c>
      <c r="AC149" s="28">
        <f t="shared" si="41"/>
        <v>-13.50189879831757</v>
      </c>
    </row>
    <row r="150" spans="1:29" ht="15" customHeight="1">
      <c r="A150" s="17" t="s">
        <v>14</v>
      </c>
      <c r="B150" s="35"/>
      <c r="C150" s="28">
        <f aca="true" t="shared" si="42" ref="C150:X150">((C108/B108)-1)*100</f>
        <v>10.40804122276382</v>
      </c>
      <c r="D150" s="28">
        <f t="shared" si="42"/>
        <v>-16.181118169025467</v>
      </c>
      <c r="E150" s="28">
        <f t="shared" si="42"/>
        <v>54.99531800934319</v>
      </c>
      <c r="F150" s="28">
        <f t="shared" si="42"/>
        <v>-19.453748758942936</v>
      </c>
      <c r="G150" s="28">
        <f t="shared" si="42"/>
        <v>34.498271680120965</v>
      </c>
      <c r="H150" s="28">
        <f t="shared" si="42"/>
        <v>-7.671019100307985</v>
      </c>
      <c r="I150" s="28">
        <f t="shared" si="42"/>
        <v>-9.521812555242882</v>
      </c>
      <c r="J150" s="28">
        <f t="shared" si="42"/>
        <v>-18.18035107335698</v>
      </c>
      <c r="K150" s="28">
        <f t="shared" si="42"/>
        <v>32.30052437896103</v>
      </c>
      <c r="L150" s="28">
        <f t="shared" si="42"/>
        <v>-18.385384030227847</v>
      </c>
      <c r="M150" s="28">
        <f t="shared" si="42"/>
        <v>-15.933078994051053</v>
      </c>
      <c r="N150" s="28">
        <f t="shared" si="42"/>
        <v>-10.152297984649628</v>
      </c>
      <c r="O150" s="28">
        <f t="shared" si="42"/>
        <v>54.432110886701146</v>
      </c>
      <c r="P150" s="28">
        <f t="shared" si="42"/>
        <v>-14.243932715648977</v>
      </c>
      <c r="Q150" s="28">
        <f t="shared" si="42"/>
        <v>-40.454831953185554</v>
      </c>
      <c r="R150" s="28">
        <f t="shared" si="42"/>
        <v>78.8618527100722</v>
      </c>
      <c r="S150" s="28">
        <f t="shared" si="42"/>
        <v>29.486651975965962</v>
      </c>
      <c r="T150" s="28">
        <f t="shared" si="42"/>
        <v>-8.316389206404562</v>
      </c>
      <c r="U150" s="28">
        <f t="shared" si="42"/>
        <v>18.0458047369388</v>
      </c>
      <c r="V150" s="28">
        <f t="shared" si="42"/>
        <v>41.108632795562826</v>
      </c>
      <c r="W150" s="28">
        <f t="shared" si="42"/>
        <v>11.977541484887787</v>
      </c>
      <c r="X150" s="28">
        <f t="shared" si="42"/>
        <v>-34.12687146317711</v>
      </c>
      <c r="Y150" s="28">
        <f t="shared" si="41"/>
        <v>117.36346834507555</v>
      </c>
      <c r="Z150" s="28">
        <f t="shared" si="41"/>
        <v>-42.604674326781776</v>
      </c>
      <c r="AA150" s="28">
        <f t="shared" si="41"/>
        <v>-60.34082946478059</v>
      </c>
      <c r="AB150" s="28">
        <f t="shared" si="41"/>
        <v>-2.1537266068700767</v>
      </c>
      <c r="AC150" s="28">
        <f t="shared" si="41"/>
        <v>-41.168670061199364</v>
      </c>
    </row>
    <row r="151" spans="1:29" ht="15" customHeight="1">
      <c r="A151" s="19" t="s">
        <v>26</v>
      </c>
      <c r="B151" s="35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>
        <f t="shared" si="41"/>
        <v>77.77225683266109</v>
      </c>
      <c r="Z151" s="28">
        <f t="shared" si="41"/>
        <v>-62.374111140793985</v>
      </c>
      <c r="AA151" s="28">
        <f t="shared" si="41"/>
        <v>92.41155428072867</v>
      </c>
      <c r="AB151" s="28">
        <f t="shared" si="41"/>
        <v>26.412614152421355</v>
      </c>
      <c r="AC151" s="28">
        <f t="shared" si="41"/>
        <v>-64.89615885251811</v>
      </c>
    </row>
    <row r="152" spans="1:29" ht="15" customHeight="1">
      <c r="A152" s="19" t="s">
        <v>27</v>
      </c>
      <c r="B152" s="35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>
        <f t="shared" si="41"/>
        <v>124.10036875870718</v>
      </c>
      <c r="Z152" s="28">
        <f t="shared" si="41"/>
        <v>-39.93611385894599</v>
      </c>
      <c r="AA152" s="28">
        <f t="shared" si="41"/>
        <v>-73.25730683947866</v>
      </c>
      <c r="AB152" s="28">
        <f t="shared" si="41"/>
        <v>-19.533203890055994</v>
      </c>
      <c r="AC152" s="28">
        <f t="shared" si="41"/>
        <v>-18.490522470464942</v>
      </c>
    </row>
    <row r="153" spans="1:29" ht="15" customHeight="1">
      <c r="A153" s="17" t="s">
        <v>15</v>
      </c>
      <c r="B153" s="35"/>
      <c r="C153" s="28">
        <f aca="true" t="shared" si="43" ref="C153:X153">((C111/B111)-1)*100</f>
        <v>28.300736689036476</v>
      </c>
      <c r="D153" s="28">
        <f t="shared" si="43"/>
        <v>-46.37452917524865</v>
      </c>
      <c r="E153" s="28">
        <f t="shared" si="43"/>
        <v>69.79321892354496</v>
      </c>
      <c r="F153" s="28">
        <f t="shared" si="43"/>
        <v>101.69564227864187</v>
      </c>
      <c r="G153" s="28">
        <f t="shared" si="43"/>
        <v>-40.66265223276756</v>
      </c>
      <c r="H153" s="28">
        <f t="shared" si="43"/>
        <v>-0.7059301064031187</v>
      </c>
      <c r="I153" s="28">
        <f t="shared" si="43"/>
        <v>-55.075445686396975</v>
      </c>
      <c r="J153" s="28">
        <f t="shared" si="43"/>
        <v>188.8363586564485</v>
      </c>
      <c r="K153" s="28">
        <f t="shared" si="43"/>
        <v>-3.699392962698256</v>
      </c>
      <c r="L153" s="28">
        <f t="shared" si="43"/>
        <v>26.666024335503714</v>
      </c>
      <c r="M153" s="28">
        <f t="shared" si="43"/>
        <v>-3.6471648891891806</v>
      </c>
      <c r="N153" s="28">
        <f t="shared" si="43"/>
        <v>113.10510569124207</v>
      </c>
      <c r="O153" s="28">
        <f t="shared" si="43"/>
        <v>-26.196168459594926</v>
      </c>
      <c r="P153" s="28">
        <f t="shared" si="43"/>
        <v>16.209964326920257</v>
      </c>
      <c r="Q153" s="28">
        <f t="shared" si="43"/>
        <v>-24.14387338562449</v>
      </c>
      <c r="R153" s="28">
        <f t="shared" si="43"/>
        <v>3.2062295434225563</v>
      </c>
      <c r="S153" s="28">
        <f t="shared" si="43"/>
        <v>18.093574810989054</v>
      </c>
      <c r="T153" s="28">
        <f t="shared" si="43"/>
        <v>12.024136599435774</v>
      </c>
      <c r="U153" s="28">
        <f t="shared" si="43"/>
        <v>3.4845441259477417</v>
      </c>
      <c r="V153" s="28">
        <f t="shared" si="43"/>
        <v>17.237188847350215</v>
      </c>
      <c r="W153" s="28">
        <f t="shared" si="43"/>
        <v>279.9197545391287</v>
      </c>
      <c r="X153" s="28">
        <f t="shared" si="43"/>
        <v>-44.163900300454884</v>
      </c>
      <c r="Y153" s="28">
        <f t="shared" si="41"/>
        <v>11.164051036954149</v>
      </c>
      <c r="Z153" s="28">
        <f t="shared" si="41"/>
        <v>-1.1037765559201107</v>
      </c>
      <c r="AA153" s="28">
        <f t="shared" si="41"/>
        <v>39.94095851938122</v>
      </c>
      <c r="AB153" s="28">
        <f t="shared" si="41"/>
        <v>13.480542274680118</v>
      </c>
      <c r="AC153" s="28">
        <f t="shared" si="41"/>
        <v>-5.534708715430847</v>
      </c>
    </row>
    <row r="154" spans="1:29" ht="15" customHeight="1">
      <c r="A154" s="18" t="s">
        <v>28</v>
      </c>
      <c r="B154" s="35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>
        <f t="shared" si="41"/>
        <v>21.67702419188697</v>
      </c>
      <c r="Z154" s="28">
        <f t="shared" si="41"/>
        <v>-1.4869129464367248</v>
      </c>
      <c r="AA154" s="28">
        <f t="shared" si="41"/>
        <v>65.09073190138199</v>
      </c>
      <c r="AB154" s="28">
        <f t="shared" si="41"/>
        <v>16.24083774811713</v>
      </c>
      <c r="AC154" s="28">
        <f t="shared" si="41"/>
        <v>-9.884303271562722</v>
      </c>
    </row>
    <row r="155" spans="1:29" ht="15" customHeight="1">
      <c r="A155" s="18" t="s">
        <v>29</v>
      </c>
      <c r="B155" s="35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>
        <f t="shared" si="41"/>
        <v>-0.23422428896224812</v>
      </c>
      <c r="Z155" s="28">
        <f t="shared" si="41"/>
        <v>-0.5971429577097176</v>
      </c>
      <c r="AA155" s="28">
        <f t="shared" si="41"/>
        <v>6.982285229142149</v>
      </c>
      <c r="AB155" s="28">
        <f t="shared" si="41"/>
        <v>7.898385353122617</v>
      </c>
      <c r="AC155" s="28">
        <f t="shared" si="41"/>
        <v>3.9415962707105123</v>
      </c>
    </row>
    <row r="156" spans="1:29" ht="15" customHeight="1">
      <c r="A156" s="17" t="s">
        <v>16</v>
      </c>
      <c r="B156" s="35"/>
      <c r="C156" s="28">
        <f aca="true" t="shared" si="44" ref="C156:O157">((C114/B114)-1)*100</f>
        <v>22.338927324023004</v>
      </c>
      <c r="D156" s="28">
        <f t="shared" si="44"/>
        <v>-14.477846773529723</v>
      </c>
      <c r="E156" s="28">
        <f t="shared" si="44"/>
        <v>-57.69471442807947</v>
      </c>
      <c r="F156" s="28">
        <f t="shared" si="44"/>
        <v>418.0808832138696</v>
      </c>
      <c r="G156" s="28">
        <f t="shared" si="44"/>
        <v>-43.649434600780054</v>
      </c>
      <c r="H156" s="28">
        <f t="shared" si="44"/>
        <v>-23.21437835121547</v>
      </c>
      <c r="I156" s="38" t="s">
        <v>45</v>
      </c>
      <c r="J156" s="28">
        <f t="shared" si="44"/>
        <v>-76.06272994906185</v>
      </c>
      <c r="K156" s="28">
        <f t="shared" si="44"/>
        <v>-32.48007819533992</v>
      </c>
      <c r="L156" s="28">
        <f t="shared" si="44"/>
        <v>88.45319324563079</v>
      </c>
      <c r="M156" s="28">
        <f t="shared" si="44"/>
        <v>-4.902609139607527</v>
      </c>
      <c r="N156" s="28">
        <f t="shared" si="44"/>
        <v>23.833395089781973</v>
      </c>
      <c r="O156" s="28">
        <f t="shared" si="44"/>
        <v>-100</v>
      </c>
      <c r="P156" s="28"/>
      <c r="Q156" s="28"/>
      <c r="R156" s="28">
        <f>((R114/Q114)-1)*100</f>
        <v>-76.79687940290893</v>
      </c>
      <c r="S156" s="28">
        <f aca="true" t="shared" si="45" ref="S156:AA157">((S114/R114)-1)*100</f>
        <v>-41.656002923826506</v>
      </c>
      <c r="T156" s="38" t="s">
        <v>45</v>
      </c>
      <c r="U156" s="28">
        <f t="shared" si="45"/>
        <v>-52.520306458034725</v>
      </c>
      <c r="V156" s="28">
        <f t="shared" si="45"/>
        <v>-17.794585519279572</v>
      </c>
      <c r="W156" s="28">
        <f t="shared" si="45"/>
        <v>-30.632610456020593</v>
      </c>
      <c r="X156" s="28">
        <f t="shared" si="45"/>
        <v>132.53976955078946</v>
      </c>
      <c r="Y156" s="28">
        <f t="shared" si="45"/>
        <v>-2.4141138132959594</v>
      </c>
      <c r="Z156" s="28">
        <f t="shared" si="45"/>
        <v>101.29220370615788</v>
      </c>
      <c r="AA156" s="28">
        <f t="shared" si="45"/>
        <v>-53.501553429836044</v>
      </c>
      <c r="AB156" s="28">
        <f>((AB114/AA114)-1)*100</f>
        <v>35.26430265498901</v>
      </c>
      <c r="AC156" s="28">
        <f>((AC114/AB114)-1)*100</f>
        <v>-49.025499397516356</v>
      </c>
    </row>
    <row r="157" spans="1:30" ht="15" customHeight="1">
      <c r="A157" s="17" t="s">
        <v>13</v>
      </c>
      <c r="B157" s="35"/>
      <c r="C157" s="28"/>
      <c r="D157" s="28">
        <f t="shared" si="44"/>
        <v>-85.6063222234873</v>
      </c>
      <c r="E157" s="28">
        <f t="shared" si="44"/>
        <v>-26.99836313352898</v>
      </c>
      <c r="F157" s="28">
        <f t="shared" si="44"/>
        <v>154.6358017450521</v>
      </c>
      <c r="G157" s="28">
        <f t="shared" si="44"/>
        <v>-95.89166183533312</v>
      </c>
      <c r="H157" s="28">
        <f t="shared" si="44"/>
        <v>161.9576515094474</v>
      </c>
      <c r="I157" s="28">
        <f t="shared" si="44"/>
        <v>-55.516690966436045</v>
      </c>
      <c r="J157" s="28">
        <f t="shared" si="44"/>
        <v>418.41550825126365</v>
      </c>
      <c r="K157" s="28">
        <f t="shared" si="44"/>
        <v>-100</v>
      </c>
      <c r="L157" s="28"/>
      <c r="M157" s="28"/>
      <c r="N157" s="38" t="s">
        <v>45</v>
      </c>
      <c r="O157" s="28">
        <f>((O115/N115)-1)*100</f>
        <v>-100</v>
      </c>
      <c r="P157" s="28"/>
      <c r="Q157" s="28"/>
      <c r="R157" s="28"/>
      <c r="S157" s="28">
        <f t="shared" si="45"/>
        <v>41.35809370332368</v>
      </c>
      <c r="T157" s="28">
        <f t="shared" si="45"/>
        <v>66.29842724099957</v>
      </c>
      <c r="U157" s="28">
        <f t="shared" si="45"/>
        <v>-63.65265048666148</v>
      </c>
      <c r="V157" s="28">
        <f t="shared" si="45"/>
        <v>225.0281341953083</v>
      </c>
      <c r="W157" s="28">
        <f t="shared" si="45"/>
        <v>-21.608607205023645</v>
      </c>
      <c r="X157" s="38" t="s">
        <v>45</v>
      </c>
      <c r="Y157" s="28">
        <f t="shared" si="45"/>
        <v>-86.01709680359042</v>
      </c>
      <c r="Z157" s="38" t="s">
        <v>45</v>
      </c>
      <c r="AA157" s="28">
        <f t="shared" si="45"/>
        <v>100.40852153965312</v>
      </c>
      <c r="AB157" s="28">
        <f>((AB115/AA115)-1)*100</f>
        <v>54.72149903996255</v>
      </c>
      <c r="AC157" s="28">
        <f>((AC115/AB115)-1)*100</f>
        <v>19.05225497625418</v>
      </c>
      <c r="AD157" s="1" t="s">
        <v>34</v>
      </c>
    </row>
    <row r="158" spans="1:29" ht="15" customHeight="1">
      <c r="A158" s="17" t="s">
        <v>10</v>
      </c>
      <c r="B158" s="35"/>
      <c r="C158" s="28">
        <f>((C116/B116)-1)*100</f>
        <v>17.964640418550438</v>
      </c>
      <c r="D158" s="28">
        <f>((D116/C116)-1)*100</f>
        <v>21.588699112120423</v>
      </c>
      <c r="E158" s="28">
        <f>((E116/D116)-1)*100</f>
        <v>-100</v>
      </c>
      <c r="F158" s="28"/>
      <c r="G158" s="28"/>
      <c r="H158" s="28"/>
      <c r="I158" s="28"/>
      <c r="J158" s="28"/>
      <c r="K158" s="28"/>
      <c r="L158" s="28"/>
      <c r="M158" s="28"/>
      <c r="N158" s="28">
        <f>((N116/M116)-1)*100</f>
        <v>-100</v>
      </c>
      <c r="O158" s="28"/>
      <c r="P158" s="28"/>
      <c r="Q158" s="28">
        <f>((Q116/P116)-1)*100</f>
        <v>-12.78684253357093</v>
      </c>
      <c r="R158" s="28">
        <f>((R116/Q116)-1)*100</f>
        <v>-100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spans="1:29" ht="15" customHeight="1">
      <c r="A159" s="17" t="s">
        <v>21</v>
      </c>
      <c r="B159" s="35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spans="1:29" ht="15" customHeight="1">
      <c r="A160" s="17" t="s">
        <v>22</v>
      </c>
      <c r="B160" s="35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>
        <f>((Y118/X118)-1)*100</f>
        <v>-43.65286672150582</v>
      </c>
      <c r="Z160" s="28">
        <f>((Z118/Y118)-1)*100</f>
        <v>-86.48185249918816</v>
      </c>
      <c r="AA160" s="28">
        <f>((AA118/Z118)-1)*100</f>
        <v>-61.72364383337272</v>
      </c>
      <c r="AB160" s="38" t="s">
        <v>45</v>
      </c>
      <c r="AC160" s="28">
        <f>((AC118/AB118)-1)*100</f>
        <v>-49.36221491797056</v>
      </c>
    </row>
    <row r="161" spans="1:29" ht="15" customHeight="1">
      <c r="A161" s="20"/>
      <c r="B161" s="20"/>
      <c r="C161" s="39"/>
      <c r="D161" s="39"/>
      <c r="E161" s="39"/>
      <c r="F161" s="39"/>
      <c r="G161" s="39"/>
      <c r="H161" s="39"/>
      <c r="I161" s="39"/>
      <c r="J161" s="39"/>
      <c r="K161" s="39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39"/>
      <c r="Y161" s="39"/>
      <c r="Z161" s="39"/>
      <c r="AA161" s="39"/>
      <c r="AB161" s="39"/>
      <c r="AC161" s="39"/>
    </row>
    <row r="162" s="25" customFormat="1" ht="15" customHeight="1">
      <c r="A162" s="26" t="s">
        <v>30</v>
      </c>
    </row>
    <row r="163" spans="1:29" ht="15" customHeight="1">
      <c r="A163" s="26" t="s">
        <v>43</v>
      </c>
      <c r="AC163" s="1" t="s">
        <v>34</v>
      </c>
    </row>
    <row r="164" ht="15" customHeight="1">
      <c r="A164" s="26" t="s">
        <v>39</v>
      </c>
    </row>
    <row r="165" ht="15" customHeight="1"/>
    <row r="166" spans="1:29" s="43" customFormat="1" ht="15" customHeight="1" hidden="1">
      <c r="A166" s="41" t="str">
        <f>'[2]PIB EST'!A38</f>
        <v>Yucatán</v>
      </c>
      <c r="B166" s="41">
        <v>48561.5</v>
      </c>
      <c r="C166" s="41">
        <v>78260.72057756083</v>
      </c>
      <c r="D166" s="41">
        <v>126123.37727045198</v>
      </c>
      <c r="E166" s="41">
        <v>203257.8562618768</v>
      </c>
      <c r="F166" s="41">
        <v>327566.205617717</v>
      </c>
      <c r="G166" s="41">
        <v>527899</v>
      </c>
      <c r="H166" s="41">
        <v>1082442.3646630025</v>
      </c>
      <c r="I166" s="41">
        <v>2219518.2654584167</v>
      </c>
      <c r="J166" s="41">
        <v>4551061.092511131</v>
      </c>
      <c r="K166" s="41">
        <v>5779361.794747597</v>
      </c>
      <c r="L166" s="41">
        <v>7339172.574402541</v>
      </c>
      <c r="M166" s="41">
        <v>9319965.76608418</v>
      </c>
      <c r="N166" s="41">
        <v>11835361.684222585</v>
      </c>
      <c r="O166" s="41">
        <f>'[3]Hoja1'!B42</f>
        <v>15029646</v>
      </c>
      <c r="P166" s="41">
        <f>'[3]Hoja1'!C42</f>
        <v>17218056</v>
      </c>
      <c r="Q166" s="41">
        <f>'[3]Hoja1'!D42</f>
        <v>20898510</v>
      </c>
      <c r="R166" s="41">
        <f>'[3]Hoja1'!E42</f>
        <v>29029150</v>
      </c>
      <c r="S166" s="41">
        <f>'[3]Hoja1'!F42</f>
        <v>36895171</v>
      </c>
      <c r="T166" s="41">
        <f>'[3]Hoja1'!G42</f>
        <v>46043325</v>
      </c>
      <c r="U166" s="41">
        <f>'[3]Hoja1'!H42</f>
        <v>56750579</v>
      </c>
      <c r="V166" s="41">
        <f>'[3]Hoja1'!I42</f>
        <v>69230571</v>
      </c>
      <c r="W166" s="41">
        <f>'[3]Hoja1'!J42</f>
        <v>76411137</v>
      </c>
      <c r="X166" s="41">
        <f>'[3]Hoja1'!K42</f>
        <v>80398387</v>
      </c>
      <c r="Y166" s="42">
        <f>'[3]Hoja1'!L42</f>
        <v>88274545</v>
      </c>
      <c r="Z166" s="42">
        <f>'[3]Hoja1'!M42</f>
        <v>98498171</v>
      </c>
      <c r="AA166" s="43">
        <f>'[3]Hoja1'!N42</f>
        <v>107561335</v>
      </c>
      <c r="AB166" s="43">
        <f>'[3]Hoja1'!O42</f>
        <v>115672261</v>
      </c>
      <c r="AC166" s="43">
        <v>146117000</v>
      </c>
    </row>
    <row r="167" spans="1:11" ht="1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</row>
    <row r="168" spans="1:29" ht="15" customHeight="1">
      <c r="A168" s="45" t="s">
        <v>36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</row>
    <row r="169" spans="1:29" ht="15" customHeight="1">
      <c r="A169" s="46" t="s">
        <v>20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29" ht="15" customHeight="1">
      <c r="A171" s="4" t="s">
        <v>1</v>
      </c>
      <c r="B171" s="5">
        <v>1980</v>
      </c>
      <c r="C171" s="5">
        <v>1981</v>
      </c>
      <c r="D171" s="5">
        <v>1982</v>
      </c>
      <c r="E171" s="5">
        <v>1983</v>
      </c>
      <c r="F171" s="5">
        <v>1984</v>
      </c>
      <c r="G171" s="5">
        <v>1985</v>
      </c>
      <c r="H171" s="5">
        <v>1986</v>
      </c>
      <c r="I171" s="5">
        <v>1987</v>
      </c>
      <c r="J171" s="5">
        <v>1988</v>
      </c>
      <c r="K171" s="5">
        <v>1989</v>
      </c>
      <c r="L171" s="5">
        <v>1990</v>
      </c>
      <c r="M171" s="5">
        <v>1991</v>
      </c>
      <c r="N171" s="5">
        <v>1992</v>
      </c>
      <c r="O171" s="5">
        <v>1993</v>
      </c>
      <c r="P171" s="5">
        <v>1994</v>
      </c>
      <c r="Q171" s="5">
        <v>1995</v>
      </c>
      <c r="R171" s="5">
        <v>1996</v>
      </c>
      <c r="S171" s="5">
        <v>1997</v>
      </c>
      <c r="T171" s="5">
        <v>1998</v>
      </c>
      <c r="U171" s="5">
        <v>1999</v>
      </c>
      <c r="V171" s="5">
        <v>2000</v>
      </c>
      <c r="W171" s="5">
        <v>2001</v>
      </c>
      <c r="X171" s="6">
        <v>2002</v>
      </c>
      <c r="Y171" s="6">
        <v>2003</v>
      </c>
      <c r="Z171" s="6">
        <v>2004</v>
      </c>
      <c r="AA171" s="6">
        <v>2005</v>
      </c>
      <c r="AB171" s="5">
        <v>2006</v>
      </c>
      <c r="AC171" s="5">
        <v>2007</v>
      </c>
    </row>
    <row r="172" spans="1:22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9" s="10" customFormat="1" ht="15" customHeight="1">
      <c r="A173" s="7" t="s">
        <v>2</v>
      </c>
      <c r="B173" s="27">
        <f aca="true" t="shared" si="46" ref="B173:AC182">B7/B$166*100</f>
        <v>3.714877011624435</v>
      </c>
      <c r="C173" s="27">
        <f t="shared" si="46"/>
        <v>3.52539560029437</v>
      </c>
      <c r="D173" s="27">
        <f t="shared" si="46"/>
        <v>2.8154970766326946</v>
      </c>
      <c r="E173" s="27">
        <f t="shared" si="46"/>
        <v>3.400114577168367</v>
      </c>
      <c r="F173" s="27">
        <f t="shared" si="46"/>
        <v>4.55419385277183</v>
      </c>
      <c r="G173" s="27">
        <f t="shared" si="46"/>
        <v>4.596712628741482</v>
      </c>
      <c r="H173" s="27">
        <f t="shared" si="46"/>
        <v>3.201278990109393</v>
      </c>
      <c r="I173" s="27">
        <f t="shared" si="46"/>
        <v>3.745272174312612</v>
      </c>
      <c r="J173" s="27">
        <f t="shared" si="46"/>
        <v>3.8585507078549615</v>
      </c>
      <c r="K173" s="27">
        <f t="shared" si="46"/>
        <v>4.249857920700166</v>
      </c>
      <c r="L173" s="27">
        <f t="shared" si="46"/>
        <v>4.590337624366674</v>
      </c>
      <c r="M173" s="27">
        <f t="shared" si="46"/>
        <v>4.693017667421865</v>
      </c>
      <c r="N173" s="27">
        <f t="shared" si="46"/>
        <v>6.152954590063581</v>
      </c>
      <c r="O173" s="27">
        <f t="shared" si="46"/>
        <v>5.167330275110938</v>
      </c>
      <c r="P173" s="27">
        <f t="shared" si="46"/>
        <v>5.229508104747714</v>
      </c>
      <c r="Q173" s="27">
        <f t="shared" si="46"/>
        <v>5.167281839710103</v>
      </c>
      <c r="R173" s="27">
        <f t="shared" si="46"/>
        <v>4.835327841152772</v>
      </c>
      <c r="S173" s="27">
        <f t="shared" si="46"/>
        <v>5.124761129308764</v>
      </c>
      <c r="T173" s="27">
        <f t="shared" si="46"/>
        <v>5.30022693408871</v>
      </c>
      <c r="U173" s="27">
        <f t="shared" si="46"/>
        <v>4.940681919738651</v>
      </c>
      <c r="V173" s="27">
        <f t="shared" si="46"/>
        <v>5.224469678287067</v>
      </c>
      <c r="W173" s="27">
        <f t="shared" si="46"/>
        <v>11.193401431783432</v>
      </c>
      <c r="X173" s="27">
        <f t="shared" si="46"/>
        <v>10.60984727840373</v>
      </c>
      <c r="Y173" s="27">
        <f t="shared" si="46"/>
        <v>11.68074427458108</v>
      </c>
      <c r="Z173" s="27">
        <f t="shared" si="46"/>
        <v>10.824651218142924</v>
      </c>
      <c r="AA173" s="27">
        <f t="shared" si="46"/>
        <v>11.943027049636378</v>
      </c>
      <c r="AB173" s="27">
        <f t="shared" si="46"/>
        <v>13.115552656137671</v>
      </c>
      <c r="AC173" s="27">
        <f t="shared" si="46"/>
        <v>10.266811664624925</v>
      </c>
    </row>
    <row r="174" spans="1:29" ht="15" customHeight="1">
      <c r="A174" s="17" t="s">
        <v>3</v>
      </c>
      <c r="B174" s="28">
        <f t="shared" si="46"/>
        <v>0.4015526703252577</v>
      </c>
      <c r="C174" s="28">
        <f t="shared" si="46"/>
        <v>0.18144478986654602</v>
      </c>
      <c r="D174" s="28">
        <f t="shared" si="46"/>
        <v>0.1427173961683709</v>
      </c>
      <c r="E174" s="28">
        <f t="shared" si="46"/>
        <v>0.11364874364431961</v>
      </c>
      <c r="F174" s="28">
        <f t="shared" si="46"/>
        <v>0.08303664887745929</v>
      </c>
      <c r="G174" s="28">
        <f t="shared" si="46"/>
        <v>0.08429642791518832</v>
      </c>
      <c r="H174" s="28">
        <f t="shared" si="46"/>
        <v>0.029285623913906197</v>
      </c>
      <c r="I174" s="28">
        <f t="shared" si="46"/>
        <v>0.017886764266749754</v>
      </c>
      <c r="J174" s="28">
        <f t="shared" si="46"/>
        <v>0.023071542628328973</v>
      </c>
      <c r="K174" s="28">
        <f t="shared" si="46"/>
        <v>0.04255227631249903</v>
      </c>
      <c r="L174" s="28">
        <f t="shared" si="46"/>
        <v>0.0592219348426185</v>
      </c>
      <c r="M174" s="28">
        <f t="shared" si="46"/>
        <v>0.057246884097104205</v>
      </c>
      <c r="N174" s="28">
        <f t="shared" si="46"/>
        <v>0.1998881878830724</v>
      </c>
      <c r="O174" s="28">
        <f t="shared" si="46"/>
        <v>0.2614798113009448</v>
      </c>
      <c r="P174" s="28">
        <f t="shared" si="46"/>
        <v>0.2432749783134635</v>
      </c>
      <c r="Q174" s="28">
        <f t="shared" si="46"/>
        <v>0.2040017398369549</v>
      </c>
      <c r="R174" s="28">
        <f t="shared" si="46"/>
        <v>0.17764588008949625</v>
      </c>
      <c r="S174" s="28">
        <f t="shared" si="46"/>
        <v>0.18851954094480278</v>
      </c>
      <c r="T174" s="28">
        <f t="shared" si="46"/>
        <v>0.228126268031251</v>
      </c>
      <c r="U174" s="28">
        <f t="shared" si="46"/>
        <v>0.2316420436873428</v>
      </c>
      <c r="V174" s="28">
        <f t="shared" si="46"/>
        <v>0.22710530438929932</v>
      </c>
      <c r="W174" s="28">
        <f t="shared" si="46"/>
        <v>0.23638504554643647</v>
      </c>
      <c r="X174" s="28">
        <f t="shared" si="46"/>
        <v>0.2428108327596174</v>
      </c>
      <c r="Y174" s="28">
        <f t="shared" si="46"/>
        <v>0.25927532223473937</v>
      </c>
      <c r="Z174" s="28">
        <f t="shared" si="46"/>
        <v>0.23563036109574054</v>
      </c>
      <c r="AA174" s="28">
        <f t="shared" si="46"/>
        <v>0.2417761298704595</v>
      </c>
      <c r="AB174" s="28">
        <f t="shared" si="46"/>
        <v>0.29945519954866273</v>
      </c>
      <c r="AC174" s="28">
        <f t="shared" si="46"/>
        <v>0.24221610079593753</v>
      </c>
    </row>
    <row r="175" spans="1:29" ht="15" customHeight="1">
      <c r="A175" s="17" t="s">
        <v>4</v>
      </c>
      <c r="B175" s="28">
        <f t="shared" si="46"/>
        <v>0.14826560135086436</v>
      </c>
      <c r="C175" s="28">
        <f t="shared" si="46"/>
        <v>0.08688905430228964</v>
      </c>
      <c r="D175" s="28">
        <f t="shared" si="46"/>
        <v>0.061051330583136436</v>
      </c>
      <c r="E175" s="28">
        <f t="shared" si="46"/>
        <v>0.04181880177388384</v>
      </c>
      <c r="F175" s="28">
        <f t="shared" si="46"/>
        <v>0.0821208034854285</v>
      </c>
      <c r="G175" s="28">
        <f t="shared" si="46"/>
        <v>0.0733094777599503</v>
      </c>
      <c r="H175" s="28">
        <f t="shared" si="46"/>
        <v>0.09570948383219817</v>
      </c>
      <c r="I175" s="28">
        <f t="shared" si="46"/>
        <v>0.0655547657635287</v>
      </c>
      <c r="J175" s="28">
        <f t="shared" si="46"/>
        <v>0.08652927130510428</v>
      </c>
      <c r="K175" s="28">
        <f t="shared" si="46"/>
        <v>0.09802552948231578</v>
      </c>
      <c r="L175" s="28">
        <f t="shared" si="46"/>
        <v>0.11898344004686219</v>
      </c>
      <c r="M175" s="28">
        <f t="shared" si="46"/>
        <v>0.1186419593968724</v>
      </c>
      <c r="N175" s="28">
        <f t="shared" si="46"/>
        <v>0.12736822415909277</v>
      </c>
      <c r="O175" s="28">
        <f t="shared" si="46"/>
        <v>0.15884931687679138</v>
      </c>
      <c r="P175" s="28">
        <f t="shared" si="46"/>
        <v>0.11722569609484369</v>
      </c>
      <c r="Q175" s="28">
        <f t="shared" si="46"/>
        <v>0.08585268040640218</v>
      </c>
      <c r="R175" s="28">
        <f t="shared" si="46"/>
        <v>0.09444139080889383</v>
      </c>
      <c r="S175" s="28">
        <f t="shared" si="46"/>
        <v>0.11906979100327249</v>
      </c>
      <c r="T175" s="28">
        <f t="shared" si="46"/>
        <v>0.15538239690552322</v>
      </c>
      <c r="U175" s="28">
        <f t="shared" si="46"/>
        <v>0.08727429018829923</v>
      </c>
      <c r="V175" s="28">
        <f t="shared" si="46"/>
        <v>0.07148025400512731</v>
      </c>
      <c r="W175" s="28">
        <f t="shared" si="46"/>
        <v>0.09700328762285006</v>
      </c>
      <c r="X175" s="28">
        <f t="shared" si="46"/>
        <v>0.11628516999974141</v>
      </c>
      <c r="Y175" s="28">
        <f t="shared" si="46"/>
        <v>0.1729389485949772</v>
      </c>
      <c r="Z175" s="28">
        <f t="shared" si="46"/>
        <v>0.14446424492491336</v>
      </c>
      <c r="AA175" s="28">
        <f t="shared" si="46"/>
        <v>0.1327052123330377</v>
      </c>
      <c r="AB175" s="28">
        <f t="shared" si="46"/>
        <v>0.20753350710417945</v>
      </c>
      <c r="AC175" s="28">
        <f t="shared" si="46"/>
        <v>0.13501906006830142</v>
      </c>
    </row>
    <row r="176" spans="1:29" ht="15" customHeight="1">
      <c r="A176" s="17" t="s">
        <v>5</v>
      </c>
      <c r="B176" s="28">
        <f t="shared" si="46"/>
        <v>0.04324413372733544</v>
      </c>
      <c r="C176" s="28">
        <f t="shared" si="46"/>
        <v>0.0038333406309833664</v>
      </c>
      <c r="D176" s="28">
        <f t="shared" si="46"/>
        <v>0.038057972311565574</v>
      </c>
      <c r="E176" s="28">
        <f t="shared" si="46"/>
        <v>0.027059224677218954</v>
      </c>
      <c r="F176" s="28">
        <f t="shared" si="46"/>
        <v>0.031749306923734434</v>
      </c>
      <c r="G176" s="28">
        <f t="shared" si="46"/>
        <v>0.003409743151625595</v>
      </c>
      <c r="H176" s="28">
        <f t="shared" si="46"/>
        <v>0.0022172081196648223</v>
      </c>
      <c r="I176" s="28">
        <f t="shared" si="46"/>
        <v>0.04865920757705222</v>
      </c>
      <c r="J176" s="28">
        <f t="shared" si="46"/>
        <v>0.000988780398356956</v>
      </c>
      <c r="K176" s="28">
        <f t="shared" si="46"/>
        <v>0.0024096951349639835</v>
      </c>
      <c r="L176" s="28">
        <f t="shared" si="46"/>
        <v>0.023768346939872936</v>
      </c>
      <c r="M176" s="28">
        <f t="shared" si="46"/>
        <v>0.005605063506788869</v>
      </c>
      <c r="N176" s="28">
        <f t="shared" si="46"/>
        <v>0.030429910771557184</v>
      </c>
      <c r="O176" s="28">
        <f t="shared" si="46"/>
        <v>0.01771492156235749</v>
      </c>
      <c r="P176" s="28">
        <f t="shared" si="46"/>
        <v>0.023016210424684415</v>
      </c>
      <c r="Q176" s="28">
        <f t="shared" si="46"/>
        <v>0.003915571014392893</v>
      </c>
      <c r="R176" s="28">
        <f t="shared" si="46"/>
        <v>0.04201874322878899</v>
      </c>
      <c r="S176" s="28">
        <f t="shared" si="46"/>
        <v>0.04793463892605349</v>
      </c>
      <c r="T176" s="28">
        <f t="shared" si="46"/>
        <v>0.08825736846763348</v>
      </c>
      <c r="U176" s="28">
        <f t="shared" si="46"/>
        <v>0.0901889053854411</v>
      </c>
      <c r="V176" s="28">
        <f t="shared" si="46"/>
        <v>0.05172070298250177</v>
      </c>
      <c r="W176" s="28">
        <f t="shared" si="46"/>
        <v>0.048396600877696656</v>
      </c>
      <c r="X176" s="28">
        <f t="shared" si="46"/>
        <v>0.020601010316289057</v>
      </c>
      <c r="Y176" s="28">
        <f t="shared" si="46"/>
        <v>0.018484761377133126</v>
      </c>
      <c r="Z176" s="28">
        <f t="shared" si="46"/>
        <v>0.06488197024490941</v>
      </c>
      <c r="AA176" s="28">
        <f t="shared" si="46"/>
        <v>0.12109118299805409</v>
      </c>
      <c r="AB176" s="28">
        <f t="shared" si="46"/>
        <v>0.3741018773723114</v>
      </c>
      <c r="AC176" s="28">
        <f t="shared" si="46"/>
        <v>0.10958676950662824</v>
      </c>
    </row>
    <row r="177" spans="1:29" ht="15" customHeight="1">
      <c r="A177" s="17" t="s">
        <v>6</v>
      </c>
      <c r="B177" s="28">
        <f t="shared" si="46"/>
        <v>0.2121021797102643</v>
      </c>
      <c r="C177" s="28">
        <f t="shared" si="46"/>
        <v>0.40250076625325354</v>
      </c>
      <c r="D177" s="28">
        <f t="shared" si="46"/>
        <v>0.8856407306670571</v>
      </c>
      <c r="E177" s="28">
        <f t="shared" si="46"/>
        <v>0.2927316124171869</v>
      </c>
      <c r="F177" s="28">
        <f t="shared" si="46"/>
        <v>0.7195491963388659</v>
      </c>
      <c r="G177" s="28">
        <f t="shared" si="46"/>
        <v>0.8469423128287797</v>
      </c>
      <c r="H177" s="28">
        <f t="shared" si="46"/>
        <v>0.3777568333878941</v>
      </c>
      <c r="I177" s="28">
        <f t="shared" si="46"/>
        <v>0.3637275766384654</v>
      </c>
      <c r="J177" s="28">
        <f t="shared" si="46"/>
        <v>0.3451722506175427</v>
      </c>
      <c r="K177" s="28">
        <f t="shared" si="46"/>
        <v>0.18765480316280575</v>
      </c>
      <c r="L177" s="28">
        <f t="shared" si="46"/>
        <v>0.13720075250880334</v>
      </c>
      <c r="M177" s="28">
        <f t="shared" si="46"/>
        <v>0.3929777310264553</v>
      </c>
      <c r="N177" s="28">
        <f t="shared" si="46"/>
        <v>1.7903169810388282</v>
      </c>
      <c r="O177" s="28">
        <f t="shared" si="46"/>
        <v>0.07281934651022386</v>
      </c>
      <c r="P177" s="28">
        <f t="shared" si="46"/>
        <v>0.2553975837922702</v>
      </c>
      <c r="Q177" s="28">
        <f t="shared" si="46"/>
        <v>0.30628483083243735</v>
      </c>
      <c r="R177" s="28">
        <f t="shared" si="46"/>
        <v>0.3452919186404011</v>
      </c>
      <c r="S177" s="28">
        <f t="shared" si="46"/>
        <v>0.3042011839435573</v>
      </c>
      <c r="T177" s="28">
        <f t="shared" si="46"/>
        <v>0.21566127337675983</v>
      </c>
      <c r="U177" s="28">
        <f t="shared" si="46"/>
        <v>0.25935644110344674</v>
      </c>
      <c r="V177" s="28">
        <f t="shared" si="46"/>
        <v>0.7477843639336732</v>
      </c>
      <c r="W177" s="28">
        <f t="shared" si="46"/>
        <v>0.28799847069413453</v>
      </c>
      <c r="X177" s="28">
        <f t="shared" si="46"/>
        <v>0.09426978802447865</v>
      </c>
      <c r="Y177" s="28">
        <f t="shared" si="46"/>
        <v>0.3218173291065958</v>
      </c>
      <c r="Z177" s="28">
        <f t="shared" si="46"/>
        <v>0.14005891439344598</v>
      </c>
      <c r="AA177" s="28">
        <f t="shared" si="46"/>
        <v>0.10394840023136567</v>
      </c>
      <c r="AB177" s="28">
        <f t="shared" si="46"/>
        <v>0.14236541983042936</v>
      </c>
      <c r="AC177" s="28">
        <f t="shared" si="46"/>
        <v>0.06906875996632834</v>
      </c>
    </row>
    <row r="178" spans="1:29" ht="15" customHeight="1">
      <c r="A178" s="17" t="s">
        <v>7</v>
      </c>
      <c r="B178" s="28">
        <f t="shared" si="46"/>
        <v>0</v>
      </c>
      <c r="C178" s="28">
        <f t="shared" si="46"/>
        <v>0</v>
      </c>
      <c r="D178" s="28">
        <f t="shared" si="46"/>
        <v>0</v>
      </c>
      <c r="E178" s="28">
        <f t="shared" si="46"/>
        <v>0</v>
      </c>
      <c r="F178" s="28">
        <f t="shared" si="46"/>
        <v>0</v>
      </c>
      <c r="G178" s="28">
        <f t="shared" si="46"/>
        <v>0</v>
      </c>
      <c r="H178" s="28">
        <f t="shared" si="46"/>
        <v>0</v>
      </c>
      <c r="I178" s="28">
        <f t="shared" si="46"/>
        <v>0</v>
      </c>
      <c r="J178" s="28">
        <f t="shared" si="46"/>
        <v>0</v>
      </c>
      <c r="K178" s="28">
        <f t="shared" si="46"/>
        <v>0</v>
      </c>
      <c r="L178" s="28">
        <f t="shared" si="46"/>
        <v>0</v>
      </c>
      <c r="M178" s="28">
        <f t="shared" si="46"/>
        <v>0</v>
      </c>
      <c r="N178" s="28">
        <f t="shared" si="46"/>
        <v>0</v>
      </c>
      <c r="O178" s="28">
        <f t="shared" si="46"/>
        <v>0</v>
      </c>
      <c r="P178" s="28">
        <f t="shared" si="46"/>
        <v>0</v>
      </c>
      <c r="Q178" s="28">
        <f t="shared" si="46"/>
        <v>0</v>
      </c>
      <c r="R178" s="28">
        <f t="shared" si="46"/>
        <v>0</v>
      </c>
      <c r="S178" s="28">
        <f t="shared" si="46"/>
        <v>0</v>
      </c>
      <c r="T178" s="28">
        <f t="shared" si="46"/>
        <v>0</v>
      </c>
      <c r="U178" s="28">
        <f t="shared" si="46"/>
        <v>0</v>
      </c>
      <c r="V178" s="28">
        <f t="shared" si="46"/>
        <v>0</v>
      </c>
      <c r="W178" s="28">
        <f t="shared" si="46"/>
        <v>0</v>
      </c>
      <c r="X178" s="28">
        <f t="shared" si="46"/>
        <v>0</v>
      </c>
      <c r="Y178" s="28">
        <f t="shared" si="46"/>
        <v>0</v>
      </c>
      <c r="Z178" s="28">
        <f t="shared" si="46"/>
        <v>0</v>
      </c>
      <c r="AA178" s="28">
        <f t="shared" si="46"/>
        <v>0</v>
      </c>
      <c r="AB178" s="28">
        <f t="shared" si="46"/>
        <v>0</v>
      </c>
      <c r="AC178" s="28">
        <f t="shared" si="46"/>
        <v>0</v>
      </c>
    </row>
    <row r="179" spans="1:29" ht="15" customHeight="1">
      <c r="A179" s="17" t="s">
        <v>8</v>
      </c>
      <c r="B179" s="28">
        <f t="shared" si="46"/>
        <v>2.779980025328707</v>
      </c>
      <c r="C179" s="28">
        <f t="shared" si="46"/>
        <v>2.850727649241297</v>
      </c>
      <c r="D179" s="28">
        <f t="shared" si="46"/>
        <v>1.685651023633092</v>
      </c>
      <c r="E179" s="28">
        <f t="shared" si="46"/>
        <v>2.9248561946557583</v>
      </c>
      <c r="F179" s="28">
        <f t="shared" si="46"/>
        <v>3.597135418099643</v>
      </c>
      <c r="G179" s="28">
        <f t="shared" si="46"/>
        <v>3.587618086035397</v>
      </c>
      <c r="H179" s="28">
        <f t="shared" si="46"/>
        <v>2.6956631551541608</v>
      </c>
      <c r="I179" s="28">
        <f t="shared" si="46"/>
        <v>3.24903836667034</v>
      </c>
      <c r="J179" s="28">
        <f t="shared" si="46"/>
        <v>3.201517119595635</v>
      </c>
      <c r="K179" s="28">
        <f t="shared" si="46"/>
        <v>3.419619795729214</v>
      </c>
      <c r="L179" s="28">
        <f t="shared" si="46"/>
        <v>3.835206178169394</v>
      </c>
      <c r="M179" s="28">
        <f t="shared" si="46"/>
        <v>3.845544060947604</v>
      </c>
      <c r="N179" s="28">
        <f t="shared" si="46"/>
        <v>3.759213295467824</v>
      </c>
      <c r="O179" s="28">
        <f t="shared" si="46"/>
        <v>3.4165774496618213</v>
      </c>
      <c r="P179" s="28">
        <f t="shared" si="46"/>
        <v>4.131836851965169</v>
      </c>
      <c r="Q179" s="28">
        <f t="shared" si="46"/>
        <v>4.2945712158426605</v>
      </c>
      <c r="R179" s="28">
        <f t="shared" si="46"/>
        <v>4.171515163206639</v>
      </c>
      <c r="S179" s="28">
        <f t="shared" si="46"/>
        <v>4.4622841834775615</v>
      </c>
      <c r="T179" s="28">
        <f t="shared" si="46"/>
        <v>4.451406005104975</v>
      </c>
      <c r="U179" s="28">
        <f t="shared" si="46"/>
        <v>4.175677469299476</v>
      </c>
      <c r="V179" s="28">
        <f t="shared" si="46"/>
        <v>4.126379052976466</v>
      </c>
      <c r="W179" s="28">
        <f t="shared" si="46"/>
        <v>3.923947876865123</v>
      </c>
      <c r="X179" s="28">
        <f t="shared" si="46"/>
        <v>4.216051528496461</v>
      </c>
      <c r="Y179" s="28">
        <f t="shared" si="46"/>
        <v>4.264218797162874</v>
      </c>
      <c r="Z179" s="28">
        <f t="shared" si="46"/>
        <v>4.132437343430468</v>
      </c>
      <c r="AA179" s="28">
        <f t="shared" si="46"/>
        <v>4.13747606423814</v>
      </c>
      <c r="AB179" s="28">
        <f t="shared" si="46"/>
        <v>4.604195987834974</v>
      </c>
      <c r="AC179" s="28">
        <f t="shared" si="46"/>
        <v>3.797289979947576</v>
      </c>
    </row>
    <row r="180" spans="1:29" ht="15" customHeight="1">
      <c r="A180" s="17" t="s">
        <v>9</v>
      </c>
      <c r="B180" s="28">
        <f t="shared" si="46"/>
        <v>0.0041184889264128995</v>
      </c>
      <c r="C180" s="28">
        <f t="shared" si="46"/>
        <v>0</v>
      </c>
      <c r="D180" s="28">
        <f t="shared" si="46"/>
        <v>0</v>
      </c>
      <c r="E180" s="28">
        <f t="shared" si="46"/>
        <v>0</v>
      </c>
      <c r="F180" s="28">
        <f t="shared" si="46"/>
        <v>0</v>
      </c>
      <c r="G180" s="28">
        <f t="shared" si="46"/>
        <v>0</v>
      </c>
      <c r="H180" s="28">
        <f t="shared" si="46"/>
        <v>0</v>
      </c>
      <c r="I180" s="28">
        <f t="shared" si="46"/>
        <v>0</v>
      </c>
      <c r="J180" s="28">
        <f t="shared" si="46"/>
        <v>0</v>
      </c>
      <c r="K180" s="28">
        <f t="shared" si="46"/>
        <v>0.3378097910005069</v>
      </c>
      <c r="L180" s="28">
        <f t="shared" si="46"/>
        <v>0.21096928629260986</v>
      </c>
      <c r="M180" s="28">
        <f t="shared" si="46"/>
        <v>0.11222562681573618</v>
      </c>
      <c r="N180" s="28">
        <f t="shared" si="46"/>
        <v>0.13149991031323774</v>
      </c>
      <c r="O180" s="28">
        <f t="shared" si="46"/>
        <v>1.101492982602518</v>
      </c>
      <c r="P180" s="28">
        <f t="shared" si="46"/>
        <v>0.13754746761190695</v>
      </c>
      <c r="Q180" s="28">
        <f t="shared" si="46"/>
        <v>0.26660273866414397</v>
      </c>
      <c r="R180" s="28">
        <f t="shared" si="46"/>
        <v>0</v>
      </c>
      <c r="S180" s="28">
        <f t="shared" si="46"/>
        <v>0</v>
      </c>
      <c r="T180" s="28">
        <f t="shared" si="46"/>
        <v>0</v>
      </c>
      <c r="U180" s="28">
        <f t="shared" si="46"/>
        <v>0</v>
      </c>
      <c r="V180" s="28">
        <f t="shared" si="46"/>
        <v>0</v>
      </c>
      <c r="W180" s="28">
        <f t="shared" si="46"/>
        <v>0.6870726187466625</v>
      </c>
      <c r="X180" s="28">
        <f t="shared" si="46"/>
        <v>0.03109515119998614</v>
      </c>
      <c r="Y180" s="28">
        <f t="shared" si="46"/>
        <v>0.5104970419275455</v>
      </c>
      <c r="Z180" s="28">
        <f t="shared" si="46"/>
        <v>0.18213257279670705</v>
      </c>
      <c r="AA180" s="28">
        <f t="shared" si="46"/>
        <v>0</v>
      </c>
      <c r="AB180" s="28">
        <f t="shared" si="46"/>
        <v>0.13820115438047847</v>
      </c>
      <c r="AC180" s="28">
        <f t="shared" si="46"/>
        <v>0.013689030023884968</v>
      </c>
    </row>
    <row r="181" spans="1:29" ht="15" customHeight="1">
      <c r="A181" s="17" t="s">
        <v>10</v>
      </c>
      <c r="B181" s="28">
        <f t="shared" si="46"/>
        <v>0</v>
      </c>
      <c r="C181" s="28">
        <f t="shared" si="46"/>
        <v>0</v>
      </c>
      <c r="D181" s="28">
        <f t="shared" si="46"/>
        <v>0</v>
      </c>
      <c r="E181" s="28">
        <f t="shared" si="46"/>
        <v>0</v>
      </c>
      <c r="F181" s="28">
        <f t="shared" si="46"/>
        <v>0</v>
      </c>
      <c r="G181" s="28">
        <f t="shared" si="46"/>
        <v>0</v>
      </c>
      <c r="H181" s="28">
        <f t="shared" si="46"/>
        <v>0</v>
      </c>
      <c r="I181" s="28">
        <f t="shared" si="46"/>
        <v>0</v>
      </c>
      <c r="J181" s="28">
        <f t="shared" si="46"/>
        <v>0</v>
      </c>
      <c r="K181" s="28">
        <f t="shared" si="46"/>
        <v>0.16178602987786048</v>
      </c>
      <c r="L181" s="28">
        <f t="shared" si="46"/>
        <v>0.20498768556651248</v>
      </c>
      <c r="M181" s="28">
        <f t="shared" si="46"/>
        <v>0.16077634163130314</v>
      </c>
      <c r="N181" s="28">
        <f t="shared" si="46"/>
        <v>0.1142380804299696</v>
      </c>
      <c r="O181" s="28">
        <f t="shared" si="46"/>
        <v>0.13839644659628045</v>
      </c>
      <c r="P181" s="28">
        <f t="shared" si="46"/>
        <v>0.31062740183909265</v>
      </c>
      <c r="Q181" s="28">
        <f t="shared" si="46"/>
        <v>0.0001914012051576883</v>
      </c>
      <c r="R181" s="28">
        <f t="shared" si="46"/>
        <v>9.471169496867803E-05</v>
      </c>
      <c r="S181" s="28">
        <f t="shared" si="46"/>
        <v>4.232532219460373E-05</v>
      </c>
      <c r="T181" s="28">
        <f t="shared" si="46"/>
        <v>0</v>
      </c>
      <c r="U181" s="28">
        <f t="shared" si="46"/>
        <v>0</v>
      </c>
      <c r="V181" s="28">
        <f t="shared" si="46"/>
        <v>0</v>
      </c>
      <c r="W181" s="28">
        <f t="shared" si="46"/>
        <v>0</v>
      </c>
      <c r="X181" s="28">
        <f t="shared" si="46"/>
        <v>0</v>
      </c>
      <c r="Y181" s="28">
        <f t="shared" si="46"/>
        <v>0</v>
      </c>
      <c r="Z181" s="28">
        <f t="shared" si="46"/>
        <v>0</v>
      </c>
      <c r="AA181" s="28">
        <f t="shared" si="46"/>
        <v>0</v>
      </c>
      <c r="AB181" s="28">
        <f t="shared" si="46"/>
        <v>0</v>
      </c>
      <c r="AC181" s="28">
        <f t="shared" si="46"/>
        <v>0</v>
      </c>
    </row>
    <row r="182" spans="1:29" ht="15" customHeight="1">
      <c r="A182" s="17" t="s">
        <v>11</v>
      </c>
      <c r="B182" s="28">
        <f t="shared" si="46"/>
        <v>0</v>
      </c>
      <c r="C182" s="28">
        <f t="shared" si="46"/>
        <v>0</v>
      </c>
      <c r="D182" s="28">
        <f t="shared" si="46"/>
        <v>0</v>
      </c>
      <c r="E182" s="28">
        <f aca="true" t="shared" si="47" ref="E182:AC182">E16/E$166*100</f>
        <v>0</v>
      </c>
      <c r="F182" s="28">
        <f t="shared" si="47"/>
        <v>0</v>
      </c>
      <c r="G182" s="28">
        <f t="shared" si="47"/>
        <v>0</v>
      </c>
      <c r="H182" s="28">
        <f t="shared" si="47"/>
        <v>0</v>
      </c>
      <c r="I182" s="28">
        <f t="shared" si="47"/>
        <v>0</v>
      </c>
      <c r="J182" s="28">
        <f t="shared" si="47"/>
        <v>0</v>
      </c>
      <c r="K182" s="28">
        <f t="shared" si="47"/>
        <v>0</v>
      </c>
      <c r="L182" s="28">
        <f t="shared" si="47"/>
        <v>0</v>
      </c>
      <c r="M182" s="28">
        <f t="shared" si="47"/>
        <v>0</v>
      </c>
      <c r="N182" s="28">
        <f t="shared" si="47"/>
        <v>0</v>
      </c>
      <c r="O182" s="28">
        <f t="shared" si="47"/>
        <v>0</v>
      </c>
      <c r="P182" s="28">
        <f t="shared" si="47"/>
        <v>0</v>
      </c>
      <c r="Q182" s="28">
        <f t="shared" si="47"/>
        <v>0</v>
      </c>
      <c r="R182" s="28">
        <f t="shared" si="47"/>
        <v>0</v>
      </c>
      <c r="S182" s="28">
        <f t="shared" si="47"/>
        <v>0</v>
      </c>
      <c r="T182" s="28">
        <f t="shared" si="47"/>
        <v>0.16139362220256684</v>
      </c>
      <c r="U182" s="28">
        <f t="shared" si="47"/>
        <v>0.0965427700746454</v>
      </c>
      <c r="V182" s="28">
        <f t="shared" si="47"/>
        <v>0</v>
      </c>
      <c r="W182" s="28">
        <f t="shared" si="47"/>
        <v>5.91259753143053</v>
      </c>
      <c r="X182" s="28">
        <f t="shared" si="47"/>
        <v>5.888733797607158</v>
      </c>
      <c r="Y182" s="28">
        <f t="shared" si="47"/>
        <v>6.133512074177217</v>
      </c>
      <c r="Z182" s="28">
        <f t="shared" si="47"/>
        <v>5.925045811256739</v>
      </c>
      <c r="AA182" s="28">
        <f t="shared" si="47"/>
        <v>7.206030059965321</v>
      </c>
      <c r="AB182" s="28">
        <f t="shared" si="47"/>
        <v>7.103408828500378</v>
      </c>
      <c r="AC182" s="28">
        <f t="shared" si="47"/>
        <v>5.899941964316267</v>
      </c>
    </row>
    <row r="183" spans="1:29" ht="15" customHeight="1">
      <c r="A183" s="17" t="s">
        <v>12</v>
      </c>
      <c r="B183" s="28">
        <f aca="true" t="shared" si="48" ref="B183:AC184">B17/B$166*100</f>
        <v>0.12561391225559343</v>
      </c>
      <c r="C183" s="28">
        <f t="shared" si="48"/>
        <v>0</v>
      </c>
      <c r="D183" s="28">
        <f t="shared" si="48"/>
        <v>0</v>
      </c>
      <c r="E183" s="28">
        <f t="shared" si="48"/>
        <v>0</v>
      </c>
      <c r="F183" s="28">
        <f t="shared" si="48"/>
        <v>0</v>
      </c>
      <c r="G183" s="28">
        <f t="shared" si="48"/>
        <v>0.001136581050541865</v>
      </c>
      <c r="H183" s="28">
        <f t="shared" si="48"/>
        <v>0.0006466857015689066</v>
      </c>
      <c r="I183" s="28">
        <f t="shared" si="48"/>
        <v>0.0004054933964754352</v>
      </c>
      <c r="J183" s="28">
        <f t="shared" si="48"/>
        <v>0.20127174330999373</v>
      </c>
      <c r="K183" s="28">
        <f t="shared" si="48"/>
        <v>0</v>
      </c>
      <c r="L183" s="28">
        <f t="shared" si="48"/>
        <v>0</v>
      </c>
      <c r="M183" s="28">
        <f t="shared" si="48"/>
        <v>0</v>
      </c>
      <c r="N183" s="28">
        <f t="shared" si="48"/>
        <v>0</v>
      </c>
      <c r="O183" s="28">
        <f t="shared" si="48"/>
        <v>0</v>
      </c>
      <c r="P183" s="28">
        <f t="shared" si="48"/>
        <v>0</v>
      </c>
      <c r="Q183" s="28">
        <f t="shared" si="48"/>
        <v>0</v>
      </c>
      <c r="R183" s="28">
        <f t="shared" si="48"/>
        <v>0</v>
      </c>
      <c r="S183" s="28">
        <f t="shared" si="48"/>
        <v>0</v>
      </c>
      <c r="T183" s="28">
        <f t="shared" si="48"/>
        <v>0</v>
      </c>
      <c r="U183" s="28">
        <f t="shared" si="48"/>
        <v>0</v>
      </c>
      <c r="V183" s="28">
        <f t="shared" si="48"/>
        <v>0</v>
      </c>
      <c r="W183" s="28">
        <f t="shared" si="48"/>
        <v>0</v>
      </c>
      <c r="X183" s="28">
        <f t="shared" si="48"/>
        <v>0</v>
      </c>
      <c r="Y183" s="28">
        <f t="shared" si="48"/>
        <v>0</v>
      </c>
      <c r="Z183" s="28">
        <f t="shared" si="48"/>
        <v>0</v>
      </c>
      <c r="AA183" s="28">
        <f t="shared" si="48"/>
        <v>0</v>
      </c>
      <c r="AB183" s="28">
        <f t="shared" si="48"/>
        <v>0.002074827602790612</v>
      </c>
      <c r="AC183" s="28">
        <f t="shared" si="48"/>
        <v>0</v>
      </c>
    </row>
    <row r="184" spans="1:29" ht="15" customHeight="1">
      <c r="A184" s="17" t="s">
        <v>13</v>
      </c>
      <c r="B184" s="28">
        <f t="shared" si="48"/>
        <v>0</v>
      </c>
      <c r="C184" s="28">
        <f t="shared" si="48"/>
        <v>0</v>
      </c>
      <c r="D184" s="28">
        <f t="shared" si="48"/>
        <v>0.0023786232694728484</v>
      </c>
      <c r="E184" s="28">
        <f t="shared" si="48"/>
        <v>0</v>
      </c>
      <c r="F184" s="28">
        <f t="shared" si="48"/>
        <v>0.04060247904669885</v>
      </c>
      <c r="G184" s="28">
        <f t="shared" si="48"/>
        <v>0</v>
      </c>
      <c r="H184" s="28">
        <f t="shared" si="48"/>
        <v>0</v>
      </c>
      <c r="I184" s="28">
        <f t="shared" si="48"/>
        <v>0</v>
      </c>
      <c r="J184" s="28">
        <f t="shared" si="48"/>
        <v>0</v>
      </c>
      <c r="K184" s="28">
        <f t="shared" si="48"/>
        <v>0</v>
      </c>
      <c r="L184" s="28">
        <f t="shared" si="48"/>
        <v>0</v>
      </c>
      <c r="M184" s="28">
        <f t="shared" si="48"/>
        <v>0</v>
      </c>
      <c r="N184" s="28">
        <f t="shared" si="48"/>
        <v>0</v>
      </c>
      <c r="O184" s="28">
        <f t="shared" si="48"/>
        <v>0</v>
      </c>
      <c r="P184" s="28">
        <f t="shared" si="48"/>
        <v>0.010581914706282752</v>
      </c>
      <c r="Q184" s="28">
        <f t="shared" si="48"/>
        <v>0.005861661907954204</v>
      </c>
      <c r="R184" s="28">
        <f t="shared" si="48"/>
        <v>0.004320033483584604</v>
      </c>
      <c r="S184" s="28">
        <f t="shared" si="48"/>
        <v>0.0027094656913231275</v>
      </c>
      <c r="T184" s="28">
        <f t="shared" si="48"/>
        <v>0</v>
      </c>
      <c r="U184" s="28">
        <f t="shared" si="48"/>
        <v>0</v>
      </c>
      <c r="V184" s="28">
        <f t="shared" si="48"/>
        <v>0</v>
      </c>
      <c r="W184" s="28">
        <f t="shared" si="48"/>
        <v>0</v>
      </c>
      <c r="X184" s="28">
        <f t="shared" si="48"/>
        <v>0</v>
      </c>
      <c r="Y184" s="28">
        <f t="shared" si="48"/>
        <v>0</v>
      </c>
      <c r="Z184" s="28">
        <f t="shared" si="48"/>
        <v>0</v>
      </c>
      <c r="AA184" s="28">
        <f t="shared" si="48"/>
        <v>0</v>
      </c>
      <c r="AB184" s="28">
        <f t="shared" si="48"/>
        <v>0.24421585396346668</v>
      </c>
      <c r="AC184" s="28">
        <f t="shared" si="48"/>
        <v>0</v>
      </c>
    </row>
    <row r="185" spans="1:29" ht="15" customHeight="1">
      <c r="A185" s="2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30"/>
      <c r="AC185" s="28"/>
    </row>
    <row r="186" spans="1:29" s="10" customFormat="1" ht="15" customHeight="1">
      <c r="A186" s="7" t="s">
        <v>18</v>
      </c>
      <c r="B186" s="27">
        <f aca="true" t="shared" si="49" ref="B186:AC186">B20/B$166*100</f>
        <v>3.714877011624435</v>
      </c>
      <c r="C186" s="27">
        <f t="shared" si="49"/>
        <v>3.52539560029437</v>
      </c>
      <c r="D186" s="27">
        <f t="shared" si="49"/>
        <v>2.8154970766326946</v>
      </c>
      <c r="E186" s="27">
        <f t="shared" si="49"/>
        <v>3.400114577168367</v>
      </c>
      <c r="F186" s="27">
        <f t="shared" si="49"/>
        <v>4.55419385277183</v>
      </c>
      <c r="G186" s="27">
        <f t="shared" si="49"/>
        <v>4.596712628741482</v>
      </c>
      <c r="H186" s="27">
        <f t="shared" si="49"/>
        <v>3.201278990109393</v>
      </c>
      <c r="I186" s="27">
        <f t="shared" si="49"/>
        <v>3.745272174312612</v>
      </c>
      <c r="J186" s="27">
        <f t="shared" si="49"/>
        <v>3.8585507078549615</v>
      </c>
      <c r="K186" s="27">
        <f t="shared" si="49"/>
        <v>4.249860256598225</v>
      </c>
      <c r="L186" s="27">
        <f t="shared" si="49"/>
        <v>4.590337624366674</v>
      </c>
      <c r="M186" s="27">
        <f t="shared" si="49"/>
        <v>4.693018311201054</v>
      </c>
      <c r="N186" s="27">
        <f t="shared" si="49"/>
        <v>6.15295771628828</v>
      </c>
      <c r="O186" s="27">
        <f t="shared" si="49"/>
        <v>5.167333282500466</v>
      </c>
      <c r="P186" s="27">
        <f t="shared" si="49"/>
        <v>5.229508093132</v>
      </c>
      <c r="Q186" s="27">
        <f t="shared" si="49"/>
        <v>5.167280643452573</v>
      </c>
      <c r="R186" s="27">
        <f t="shared" si="49"/>
        <v>4.835327841152772</v>
      </c>
      <c r="S186" s="27">
        <f t="shared" si="49"/>
        <v>5.124761129308764</v>
      </c>
      <c r="T186" s="27">
        <f t="shared" si="49"/>
        <v>5.300226934088709</v>
      </c>
      <c r="U186" s="27">
        <f t="shared" si="49"/>
        <v>4.940681919738651</v>
      </c>
      <c r="V186" s="27">
        <f t="shared" si="49"/>
        <v>5.224469678287067</v>
      </c>
      <c r="W186" s="27">
        <f t="shared" si="49"/>
        <v>11.193401431783432</v>
      </c>
      <c r="X186" s="27">
        <f t="shared" si="49"/>
        <v>10.60984727840373</v>
      </c>
      <c r="Y186" s="27">
        <f t="shared" si="49"/>
        <v>11.68074427458108</v>
      </c>
      <c r="Z186" s="27">
        <f t="shared" si="49"/>
        <v>10.824651218142922</v>
      </c>
      <c r="AA186" s="27">
        <f t="shared" si="49"/>
        <v>11.943027049636378</v>
      </c>
      <c r="AB186" s="27">
        <f t="shared" si="49"/>
        <v>13.11555265613767</v>
      </c>
      <c r="AC186" s="27">
        <f t="shared" si="49"/>
        <v>10.266811664624925</v>
      </c>
    </row>
    <row r="187" spans="1:29" ht="15" customHeight="1">
      <c r="A187" s="17" t="s">
        <v>31</v>
      </c>
      <c r="B187" s="28">
        <f aca="true" t="shared" si="50" ref="B187:AC187">B21/B$166*100</f>
        <v>1.8800901949074884</v>
      </c>
      <c r="C187" s="28">
        <f t="shared" si="50"/>
        <v>1.6560031525848147</v>
      </c>
      <c r="D187" s="28">
        <f t="shared" si="50"/>
        <v>1.5730628555447101</v>
      </c>
      <c r="E187" s="28">
        <f t="shared" si="50"/>
        <v>1.4429946541506038</v>
      </c>
      <c r="F187" s="28">
        <f t="shared" si="50"/>
        <v>1.6027294360539017</v>
      </c>
      <c r="G187" s="28">
        <f t="shared" si="50"/>
        <v>2.3576479591740087</v>
      </c>
      <c r="H187" s="28">
        <f t="shared" si="50"/>
        <v>1.4397071390356915</v>
      </c>
      <c r="I187" s="28">
        <f t="shared" si="50"/>
        <v>1.6385988151572335</v>
      </c>
      <c r="J187" s="28">
        <f t="shared" si="50"/>
        <v>1.6242805468298422</v>
      </c>
      <c r="K187" s="28">
        <f t="shared" si="50"/>
        <v>1.9380375200215627</v>
      </c>
      <c r="L187" s="28">
        <f t="shared" si="50"/>
        <v>1.9375372163336273</v>
      </c>
      <c r="M187" s="28">
        <f t="shared" si="50"/>
        <v>2.201429223556086</v>
      </c>
      <c r="N187" s="28">
        <f t="shared" si="50"/>
        <v>2.243422778992501</v>
      </c>
      <c r="O187" s="28">
        <f t="shared" si="50"/>
        <v>2.580189180769793</v>
      </c>
      <c r="P187" s="28">
        <f t="shared" si="50"/>
        <v>2.4438904484919783</v>
      </c>
      <c r="Q187" s="28">
        <f t="shared" si="50"/>
        <v>2.2941825278452868</v>
      </c>
      <c r="R187" s="28">
        <f t="shared" si="50"/>
        <v>2.332789785439808</v>
      </c>
      <c r="S187" s="28">
        <f t="shared" si="50"/>
        <v>2.393521639999988</v>
      </c>
      <c r="T187" s="28">
        <f t="shared" si="50"/>
        <v>2.3007337784575723</v>
      </c>
      <c r="U187" s="28">
        <f t="shared" si="50"/>
        <v>2.1555171745472412</v>
      </c>
      <c r="V187" s="28">
        <f t="shared" si="50"/>
        <v>2.1339583910119706</v>
      </c>
      <c r="W187" s="28">
        <f t="shared" si="50"/>
        <v>2.4100251590288466</v>
      </c>
      <c r="X187" s="28">
        <f t="shared" si="50"/>
        <v>5.340893815444332</v>
      </c>
      <c r="Y187" s="28">
        <f t="shared" si="50"/>
        <v>5.338767861108771</v>
      </c>
      <c r="Z187" s="28">
        <f t="shared" si="50"/>
        <v>4.95486767160377</v>
      </c>
      <c r="AA187" s="28">
        <f t="shared" si="50"/>
        <v>5.04015723586919</v>
      </c>
      <c r="AB187" s="28">
        <f t="shared" si="50"/>
        <v>5.070571154479292</v>
      </c>
      <c r="AC187" s="28">
        <f t="shared" si="50"/>
        <v>4.243337873074317</v>
      </c>
    </row>
    <row r="188" spans="1:29" ht="15" customHeight="1">
      <c r="A188" s="18" t="s">
        <v>23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>
        <f aca="true" t="shared" si="51" ref="X188:AC201">X22/X$166*100</f>
        <v>4.903245198190357</v>
      </c>
      <c r="Y188" s="28">
        <f t="shared" si="51"/>
        <v>4.754701869038238</v>
      </c>
      <c r="Z188" s="28">
        <f t="shared" si="51"/>
        <v>4.511816539212692</v>
      </c>
      <c r="AA188" s="28">
        <f t="shared" si="51"/>
        <v>4.494098256590066</v>
      </c>
      <c r="AB188" s="28">
        <f t="shared" si="51"/>
        <v>4.459264524966793</v>
      </c>
      <c r="AC188" s="28">
        <f t="shared" si="51"/>
        <v>3.825925183243565</v>
      </c>
    </row>
    <row r="189" spans="1:29" ht="15" customHeight="1">
      <c r="A189" s="18" t="s">
        <v>24</v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>
        <f t="shared" si="51"/>
        <v>0.1741657366832496</v>
      </c>
      <c r="Y189" s="28">
        <f t="shared" si="51"/>
        <v>0.2591084904487472</v>
      </c>
      <c r="Z189" s="28">
        <f t="shared" si="51"/>
        <v>0.17865503208176325</v>
      </c>
      <c r="AA189" s="28">
        <f t="shared" si="51"/>
        <v>0.169496266479028</v>
      </c>
      <c r="AB189" s="28">
        <f t="shared" si="51"/>
        <v>0.24000239780909965</v>
      </c>
      <c r="AC189" s="28">
        <f t="shared" si="51"/>
        <v>0.1517659820554761</v>
      </c>
    </row>
    <row r="190" spans="1:29" ht="15" customHeight="1">
      <c r="A190" s="18" t="s">
        <v>25</v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>
        <f t="shared" si="51"/>
        <v>0.2634828805707259</v>
      </c>
      <c r="Y190" s="28">
        <f t="shared" si="51"/>
        <v>0.3249575016217869</v>
      </c>
      <c r="Z190" s="28">
        <f t="shared" si="51"/>
        <v>0.2643961003093144</v>
      </c>
      <c r="AA190" s="28">
        <f t="shared" si="51"/>
        <v>0.3765627128000968</v>
      </c>
      <c r="AB190" s="28">
        <f t="shared" si="51"/>
        <v>0.3713042317033986</v>
      </c>
      <c r="AC190" s="28">
        <f t="shared" si="51"/>
        <v>0.265646707775276</v>
      </c>
    </row>
    <row r="191" spans="1:29" ht="15" customHeight="1">
      <c r="A191" s="17" t="s">
        <v>14</v>
      </c>
      <c r="B191" s="28">
        <f aca="true" t="shared" si="52" ref="B191:W191">B25/B$166*100</f>
        <v>0.7042616064166057</v>
      </c>
      <c r="C191" s="28">
        <f t="shared" si="52"/>
        <v>0.6095011603263554</v>
      </c>
      <c r="D191" s="28">
        <f t="shared" si="52"/>
        <v>0.5145755006292928</v>
      </c>
      <c r="E191" s="28">
        <f t="shared" si="52"/>
        <v>0.9219815826383331</v>
      </c>
      <c r="F191" s="28">
        <f t="shared" si="52"/>
        <v>0.7345080044087025</v>
      </c>
      <c r="G191" s="28">
        <f t="shared" si="52"/>
        <v>0.9731028094389268</v>
      </c>
      <c r="H191" s="28">
        <f t="shared" si="52"/>
        <v>0.7434114057892844</v>
      </c>
      <c r="I191" s="28">
        <f t="shared" si="52"/>
        <v>0.7927395901094758</v>
      </c>
      <c r="J191" s="28">
        <f t="shared" si="52"/>
        <v>0.6357198774502989</v>
      </c>
      <c r="K191" s="28">
        <f t="shared" si="52"/>
        <v>0.8396463437208864</v>
      </c>
      <c r="L191" s="28">
        <f t="shared" si="52"/>
        <v>0.6912114340645505</v>
      </c>
      <c r="M191" s="28">
        <f t="shared" si="52"/>
        <v>0.5651249298754589</v>
      </c>
      <c r="N191" s="28">
        <f t="shared" si="52"/>
        <v>0.45927789492451404</v>
      </c>
      <c r="O191" s="28">
        <f t="shared" si="52"/>
        <v>0.6124315902051186</v>
      </c>
      <c r="P191" s="28">
        <f t="shared" si="52"/>
        <v>0.4972130767840458</v>
      </c>
      <c r="Q191" s="28">
        <f t="shared" si="52"/>
        <v>0.3366239459176754</v>
      </c>
      <c r="R191" s="28">
        <f t="shared" si="52"/>
        <v>0.5656057445705438</v>
      </c>
      <c r="S191" s="28">
        <f t="shared" si="52"/>
        <v>0.6783873342123824</v>
      </c>
      <c r="T191" s="28">
        <f t="shared" si="52"/>
        <v>0.575377199626656</v>
      </c>
      <c r="U191" s="28">
        <f t="shared" si="52"/>
        <v>0.6340963358276926</v>
      </c>
      <c r="V191" s="28">
        <f t="shared" si="52"/>
        <v>0.8226347576997451</v>
      </c>
      <c r="W191" s="28">
        <f t="shared" si="52"/>
        <v>0.8838482327517256</v>
      </c>
      <c r="X191" s="28">
        <f t="shared" si="51"/>
        <v>0.5916129673099039</v>
      </c>
      <c r="Y191" s="28">
        <f t="shared" si="51"/>
        <v>1.2715634761980366</v>
      </c>
      <c r="Z191" s="28">
        <f t="shared" si="51"/>
        <v>0.7134230878256612</v>
      </c>
      <c r="AA191" s="28">
        <f t="shared" si="51"/>
        <v>0.27100247221736323</v>
      </c>
      <c r="AB191" s="28">
        <f t="shared" si="51"/>
        <v>0.263118916643291</v>
      </c>
      <c r="AC191" s="28">
        <f t="shared" si="51"/>
        <v>0.12803499934983611</v>
      </c>
    </row>
    <row r="192" spans="1:29" ht="15" customHeight="1">
      <c r="A192" s="19" t="s">
        <v>26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>
        <f t="shared" si="51"/>
        <v>0.08603065133632593</v>
      </c>
      <c r="Y192" s="28">
        <f t="shared" si="51"/>
        <v>0.15122757981930127</v>
      </c>
      <c r="Z192" s="28">
        <f t="shared" si="51"/>
        <v>0.055622481558566195</v>
      </c>
      <c r="AA192" s="28">
        <f t="shared" si="51"/>
        <v>0.102509466807938</v>
      </c>
      <c r="AB192" s="28">
        <f t="shared" si="51"/>
        <v>0.12858458779499435</v>
      </c>
      <c r="AC192" s="28">
        <f t="shared" si="51"/>
        <v>0.03733460172327655</v>
      </c>
    </row>
    <row r="193" spans="1:29" ht="15" customHeight="1">
      <c r="A193" s="19" t="s">
        <v>27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>
        <f t="shared" si="51"/>
        <v>0.505582315973578</v>
      </c>
      <c r="Y193" s="28">
        <f t="shared" si="51"/>
        <v>1.120335896378735</v>
      </c>
      <c r="Z193" s="28">
        <f t="shared" si="51"/>
        <v>0.6578006062670951</v>
      </c>
      <c r="AA193" s="28">
        <f t="shared" si="51"/>
        <v>0.16849300540942524</v>
      </c>
      <c r="AB193" s="28">
        <f t="shared" si="51"/>
        <v>0.13453432884829664</v>
      </c>
      <c r="AC193" s="28">
        <f t="shared" si="51"/>
        <v>0.09070039762655954</v>
      </c>
    </row>
    <row r="194" spans="1:29" ht="15" customHeight="1">
      <c r="A194" s="17" t="s">
        <v>15</v>
      </c>
      <c r="B194" s="28">
        <f aca="true" t="shared" si="53" ref="B194:W194">B28/B$166*100</f>
        <v>0.9122452972004572</v>
      </c>
      <c r="C194" s="28">
        <f t="shared" si="53"/>
        <v>0.9174461910153525</v>
      </c>
      <c r="D194" s="28">
        <f t="shared" si="53"/>
        <v>0.49554651447351006</v>
      </c>
      <c r="E194" s="28">
        <f t="shared" si="53"/>
        <v>0.9726561306702161</v>
      </c>
      <c r="F194" s="28">
        <f t="shared" si="53"/>
        <v>1.940371103915924</v>
      </c>
      <c r="G194" s="28">
        <f t="shared" si="53"/>
        <v>1.134118458265691</v>
      </c>
      <c r="H194" s="28">
        <f t="shared" si="53"/>
        <v>0.9317817122891416</v>
      </c>
      <c r="I194" s="28">
        <f t="shared" si="53"/>
        <v>0.49335029904511285</v>
      </c>
      <c r="J194" s="28">
        <f t="shared" si="53"/>
        <v>1.3966413262303297</v>
      </c>
      <c r="K194" s="28">
        <f t="shared" si="53"/>
        <v>1.34271227093837</v>
      </c>
      <c r="L194" s="28">
        <f t="shared" si="53"/>
        <v>1.7154958372163551</v>
      </c>
      <c r="M194" s="28">
        <f t="shared" si="53"/>
        <v>1.6075429219408872</v>
      </c>
      <c r="N194" s="28">
        <f t="shared" si="53"/>
        <v>3.098707160668321</v>
      </c>
      <c r="O194" s="28">
        <f t="shared" si="53"/>
        <v>1.9747125115255542</v>
      </c>
      <c r="P194" s="28">
        <f t="shared" si="53"/>
        <v>2.1725378288931108</v>
      </c>
      <c r="Q194" s="28">
        <f t="shared" si="53"/>
        <v>1.873759937909449</v>
      </c>
      <c r="R194" s="28">
        <f t="shared" si="53"/>
        <v>1.8166486548865535</v>
      </c>
      <c r="S194" s="28">
        <f t="shared" si="53"/>
        <v>1.987175061473492</v>
      </c>
      <c r="T194" s="28">
        <f t="shared" si="53"/>
        <v>2.059353689161241</v>
      </c>
      <c r="U194" s="28">
        <f t="shared" si="53"/>
        <v>1.9895665522637223</v>
      </c>
      <c r="V194" s="28">
        <f t="shared" si="53"/>
        <v>2.144480468029073</v>
      </c>
      <c r="W194" s="28">
        <f t="shared" si="53"/>
        <v>7.817244318717571</v>
      </c>
      <c r="X194" s="28">
        <f t="shared" si="51"/>
        <v>4.435274016131692</v>
      </c>
      <c r="Y194" s="28">
        <f t="shared" si="51"/>
        <v>4.875269480006948</v>
      </c>
      <c r="Z194" s="28">
        <f t="shared" si="51"/>
        <v>4.713146336493903</v>
      </c>
      <c r="AA194" s="28">
        <f t="shared" si="51"/>
        <v>6.317397941369918</v>
      </c>
      <c r="AB194" s="28">
        <f t="shared" si="51"/>
        <v>7.113677409660039</v>
      </c>
      <c r="AC194" s="28">
        <f t="shared" si="51"/>
        <v>5.558202946953469</v>
      </c>
    </row>
    <row r="195" spans="1:29" ht="15" customHeight="1">
      <c r="A195" s="18" t="s">
        <v>28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>
        <f t="shared" si="51"/>
        <v>2.3072384225817864</v>
      </c>
      <c r="Y195" s="28">
        <f t="shared" si="51"/>
        <v>2.775970588123677</v>
      </c>
      <c r="Z195" s="28">
        <f t="shared" si="51"/>
        <v>2.673261103498054</v>
      </c>
      <c r="AA195" s="28">
        <f t="shared" si="51"/>
        <v>4.227139092314166</v>
      </c>
      <c r="AB195" s="28">
        <f t="shared" si="51"/>
        <v>4.875731702002436</v>
      </c>
      <c r="AC195" s="28">
        <f t="shared" si="51"/>
        <v>3.6341948575456655</v>
      </c>
    </row>
    <row r="196" spans="1:29" ht="15" customHeight="1">
      <c r="A196" s="18" t="s">
        <v>29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>
        <f t="shared" si="51"/>
        <v>2.1280355935499053</v>
      </c>
      <c r="Y196" s="28">
        <f t="shared" si="51"/>
        <v>2.0992988918832713</v>
      </c>
      <c r="Z196" s="28">
        <f t="shared" si="51"/>
        <v>2.0398852329958492</v>
      </c>
      <c r="AA196" s="28">
        <f t="shared" si="51"/>
        <v>2.0902588490557505</v>
      </c>
      <c r="AB196" s="28">
        <f t="shared" si="51"/>
        <v>2.237945707657603</v>
      </c>
      <c r="AC196" s="28">
        <f t="shared" si="51"/>
        <v>1.9240080894078033</v>
      </c>
    </row>
    <row r="197" spans="1:29" ht="15" customHeight="1">
      <c r="A197" s="17" t="s">
        <v>16</v>
      </c>
      <c r="B197" s="28">
        <f aca="true" t="shared" si="54" ref="B197:W201">B31/B$166*100</f>
        <v>0.11325844547635472</v>
      </c>
      <c r="C197" s="28">
        <f t="shared" si="54"/>
        <v>0.10861131787786207</v>
      </c>
      <c r="D197" s="28">
        <f t="shared" si="54"/>
        <v>0.0935591819325987</v>
      </c>
      <c r="E197" s="28">
        <f t="shared" si="54"/>
        <v>0.04575468899966114</v>
      </c>
      <c r="F197" s="28">
        <f t="shared" si="54"/>
        <v>0.23445642035988504</v>
      </c>
      <c r="G197" s="28">
        <f t="shared" si="54"/>
        <v>0.13013853028704356</v>
      </c>
      <c r="H197" s="28">
        <f t="shared" si="54"/>
        <v>0.08268338612916734</v>
      </c>
      <c r="I197" s="28">
        <f t="shared" si="54"/>
        <v>0.818646112662073</v>
      </c>
      <c r="J197" s="28">
        <f t="shared" si="54"/>
        <v>0.19206509915640338</v>
      </c>
      <c r="K197" s="28">
        <f t="shared" si="54"/>
        <v>0.12946412191740578</v>
      </c>
      <c r="L197" s="28">
        <f t="shared" si="54"/>
        <v>0.24609313675214003</v>
      </c>
      <c r="M197" s="28">
        <f t="shared" si="54"/>
        <v>0.22760223087077386</v>
      </c>
      <c r="N197" s="28">
        <f t="shared" si="54"/>
        <v>0.2549402443714329</v>
      </c>
      <c r="O197" s="28">
        <f t="shared" si="54"/>
        <v>0</v>
      </c>
      <c r="P197" s="28">
        <f t="shared" si="54"/>
        <v>0</v>
      </c>
      <c r="Q197" s="28">
        <f t="shared" si="54"/>
        <v>0.5478203948511162</v>
      </c>
      <c r="R197" s="28">
        <f t="shared" si="54"/>
        <v>0.11940861857822223</v>
      </c>
      <c r="S197" s="28">
        <f t="shared" si="54"/>
        <v>0.06453135289710407</v>
      </c>
      <c r="T197" s="28">
        <f t="shared" si="54"/>
        <v>0.3629996508723034</v>
      </c>
      <c r="U197" s="28">
        <f t="shared" si="54"/>
        <v>0.1609037451406443</v>
      </c>
      <c r="V197" s="28">
        <f t="shared" si="54"/>
        <v>0.1216087442063709</v>
      </c>
      <c r="W197" s="28">
        <f t="shared" si="54"/>
        <v>0.08093937929493183</v>
      </c>
      <c r="X197" s="28">
        <f t="shared" si="51"/>
        <v>0.19125324118753775</v>
      </c>
      <c r="Y197" s="28">
        <f t="shared" si="51"/>
        <v>0.18454811746693228</v>
      </c>
      <c r="Z197" s="28">
        <f t="shared" si="51"/>
        <v>0.36313588198505736</v>
      </c>
      <c r="AA197" s="28">
        <f t="shared" si="51"/>
        <v>0.1617298093222811</v>
      </c>
      <c r="AB197" s="28">
        <f t="shared" si="51"/>
        <v>0.21707399667756128</v>
      </c>
      <c r="AC197" s="28">
        <f t="shared" si="51"/>
        <v>0.09152268387661942</v>
      </c>
    </row>
    <row r="198" spans="1:29" ht="15" customHeight="1">
      <c r="A198" s="17" t="s">
        <v>13</v>
      </c>
      <c r="B198" s="28">
        <f t="shared" si="54"/>
        <v>0</v>
      </c>
      <c r="C198" s="28">
        <f t="shared" si="54"/>
        <v>0.1367224825050734</v>
      </c>
      <c r="D198" s="28">
        <f t="shared" si="54"/>
        <v>0.019821860578940403</v>
      </c>
      <c r="E198" s="28">
        <f t="shared" si="54"/>
        <v>0.016727520709553537</v>
      </c>
      <c r="F198" s="28">
        <f t="shared" si="54"/>
        <v>0.04212888803341685</v>
      </c>
      <c r="G198" s="28">
        <f t="shared" si="54"/>
        <v>0.0017048715758127976</v>
      </c>
      <c r="H198" s="28">
        <f t="shared" si="54"/>
        <v>0.0036953468661080372</v>
      </c>
      <c r="I198" s="28">
        <f t="shared" si="54"/>
        <v>0.001937357338715968</v>
      </c>
      <c r="J198" s="28">
        <f t="shared" si="54"/>
        <v>0.009843858188087029</v>
      </c>
      <c r="K198" s="28">
        <f t="shared" si="54"/>
        <v>0</v>
      </c>
      <c r="L198" s="28">
        <f t="shared" si="54"/>
        <v>0</v>
      </c>
      <c r="M198" s="28">
        <f t="shared" si="54"/>
        <v>0.006828887744588863</v>
      </c>
      <c r="N198" s="28">
        <f t="shared" si="54"/>
        <v>0.09660963733151057</v>
      </c>
      <c r="O198" s="28">
        <f t="shared" si="54"/>
        <v>0</v>
      </c>
      <c r="P198" s="28">
        <f t="shared" si="54"/>
        <v>0</v>
      </c>
      <c r="Q198" s="28">
        <f t="shared" si="54"/>
        <v>0</v>
      </c>
      <c r="R198" s="28">
        <f t="shared" si="54"/>
        <v>0.0008750376776447123</v>
      </c>
      <c r="S198" s="28">
        <f t="shared" si="54"/>
        <v>0.0011457407257985063</v>
      </c>
      <c r="T198" s="28">
        <f t="shared" si="54"/>
        <v>0.0017626159709360693</v>
      </c>
      <c r="U198" s="28">
        <f t="shared" si="54"/>
        <v>0.0005981119593511107</v>
      </c>
      <c r="V198" s="28">
        <f t="shared" si="54"/>
        <v>0.0017873173399075386</v>
      </c>
      <c r="W198" s="28">
        <f t="shared" si="54"/>
        <v>0.00134434199035672</v>
      </c>
      <c r="X198" s="28">
        <f t="shared" si="51"/>
        <v>0.042291771351084445</v>
      </c>
      <c r="Y198" s="28">
        <f t="shared" si="51"/>
        <v>0.0058474569311005795</v>
      </c>
      <c r="Z198" s="28">
        <f t="shared" si="51"/>
        <v>0.07945083264541024</v>
      </c>
      <c r="AA198" s="28">
        <f t="shared" si="51"/>
        <v>0.15250957232912737</v>
      </c>
      <c r="AB198" s="28">
        <f t="shared" si="51"/>
        <v>0.23414360336571965</v>
      </c>
      <c r="AC198" s="28">
        <f t="shared" si="51"/>
        <v>0.23056208380954987</v>
      </c>
    </row>
    <row r="199" spans="1:29" ht="15" customHeight="1">
      <c r="A199" s="17" t="s">
        <v>10</v>
      </c>
      <c r="B199" s="28">
        <f t="shared" si="54"/>
        <v>0.10502146762352892</v>
      </c>
      <c r="C199" s="28">
        <f t="shared" si="54"/>
        <v>0.09711129598491196</v>
      </c>
      <c r="D199" s="28">
        <f t="shared" si="54"/>
        <v>0.11893116347364242</v>
      </c>
      <c r="E199" s="28">
        <f t="shared" si="54"/>
        <v>0</v>
      </c>
      <c r="F199" s="28">
        <f t="shared" si="54"/>
        <v>0</v>
      </c>
      <c r="G199" s="28">
        <f t="shared" si="54"/>
        <v>0</v>
      </c>
      <c r="H199" s="28">
        <f t="shared" si="54"/>
        <v>0</v>
      </c>
      <c r="I199" s="28">
        <f t="shared" si="54"/>
        <v>0</v>
      </c>
      <c r="J199" s="28">
        <f t="shared" si="54"/>
        <v>0</v>
      </c>
      <c r="K199" s="28">
        <f t="shared" si="54"/>
        <v>0</v>
      </c>
      <c r="L199" s="28">
        <f t="shared" si="54"/>
        <v>0</v>
      </c>
      <c r="M199" s="28">
        <f t="shared" si="54"/>
        <v>0.08449011721325754</v>
      </c>
      <c r="N199" s="28">
        <f t="shared" si="54"/>
        <v>0</v>
      </c>
      <c r="O199" s="28">
        <f t="shared" si="54"/>
        <v>0</v>
      </c>
      <c r="P199" s="28">
        <f t="shared" si="54"/>
        <v>0.1158667389628655</v>
      </c>
      <c r="Q199" s="28">
        <f t="shared" si="54"/>
        <v>0.11489383692904422</v>
      </c>
      <c r="R199" s="28">
        <f t="shared" si="54"/>
        <v>0</v>
      </c>
      <c r="S199" s="28">
        <f t="shared" si="54"/>
        <v>0</v>
      </c>
      <c r="T199" s="28">
        <f t="shared" si="54"/>
        <v>0</v>
      </c>
      <c r="U199" s="28">
        <f t="shared" si="54"/>
        <v>0</v>
      </c>
      <c r="V199" s="28">
        <f t="shared" si="54"/>
        <v>0</v>
      </c>
      <c r="W199" s="28">
        <f t="shared" si="54"/>
        <v>0</v>
      </c>
      <c r="X199" s="28">
        <f t="shared" si="51"/>
        <v>0</v>
      </c>
      <c r="Y199" s="28">
        <f t="shared" si="51"/>
        <v>0</v>
      </c>
      <c r="Z199" s="28">
        <f t="shared" si="51"/>
        <v>0</v>
      </c>
      <c r="AA199" s="28">
        <f t="shared" si="51"/>
        <v>0</v>
      </c>
      <c r="AB199" s="28">
        <f t="shared" si="51"/>
        <v>0</v>
      </c>
      <c r="AC199" s="28">
        <f t="shared" si="51"/>
        <v>0</v>
      </c>
    </row>
    <row r="200" spans="1:29" ht="15" customHeight="1">
      <c r="A200" s="17" t="s">
        <v>21</v>
      </c>
      <c r="B200" s="28">
        <f t="shared" si="54"/>
        <v>0</v>
      </c>
      <c r="C200" s="28">
        <f t="shared" si="54"/>
        <v>0</v>
      </c>
      <c r="D200" s="28">
        <f t="shared" si="54"/>
        <v>0</v>
      </c>
      <c r="E200" s="28">
        <f t="shared" si="54"/>
        <v>0</v>
      </c>
      <c r="F200" s="28">
        <f t="shared" si="54"/>
        <v>0</v>
      </c>
      <c r="G200" s="28">
        <f t="shared" si="54"/>
        <v>0</v>
      </c>
      <c r="H200" s="28">
        <f t="shared" si="54"/>
        <v>0</v>
      </c>
      <c r="I200" s="28">
        <f t="shared" si="54"/>
        <v>0</v>
      </c>
      <c r="J200" s="28">
        <f t="shared" si="54"/>
        <v>0</v>
      </c>
      <c r="K200" s="28">
        <f t="shared" si="54"/>
        <v>0</v>
      </c>
      <c r="L200" s="28">
        <f t="shared" si="54"/>
        <v>0</v>
      </c>
      <c r="M200" s="28">
        <f t="shared" si="54"/>
        <v>0</v>
      </c>
      <c r="N200" s="28">
        <f t="shared" si="54"/>
        <v>0</v>
      </c>
      <c r="O200" s="28">
        <f t="shared" si="54"/>
        <v>0</v>
      </c>
      <c r="P200" s="28">
        <f t="shared" si="54"/>
        <v>0</v>
      </c>
      <c r="Q200" s="28">
        <f t="shared" si="54"/>
        <v>0</v>
      </c>
      <c r="R200" s="28">
        <f t="shared" si="54"/>
        <v>0</v>
      </c>
      <c r="S200" s="28">
        <f t="shared" si="54"/>
        <v>0</v>
      </c>
      <c r="T200" s="28">
        <f t="shared" si="54"/>
        <v>0</v>
      </c>
      <c r="U200" s="28">
        <f t="shared" si="54"/>
        <v>0</v>
      </c>
      <c r="V200" s="28">
        <f t="shared" si="54"/>
        <v>0</v>
      </c>
      <c r="W200" s="28">
        <f t="shared" si="54"/>
        <v>0</v>
      </c>
      <c r="X200" s="28">
        <f t="shared" si="51"/>
        <v>0</v>
      </c>
      <c r="Y200" s="28">
        <f t="shared" si="51"/>
        <v>0</v>
      </c>
      <c r="Z200" s="28">
        <f t="shared" si="51"/>
        <v>0</v>
      </c>
      <c r="AA200" s="28">
        <f t="shared" si="51"/>
        <v>0</v>
      </c>
      <c r="AB200" s="28">
        <f t="shared" si="51"/>
        <v>0.18079321541056417</v>
      </c>
      <c r="AC200" s="28">
        <f t="shared" si="51"/>
        <v>0</v>
      </c>
    </row>
    <row r="201" spans="1:29" ht="15" customHeight="1">
      <c r="A201" s="17" t="s">
        <v>22</v>
      </c>
      <c r="B201" s="28">
        <f t="shared" si="54"/>
        <v>0</v>
      </c>
      <c r="C201" s="28">
        <f t="shared" si="54"/>
        <v>0</v>
      </c>
      <c r="D201" s="28">
        <f t="shared" si="54"/>
        <v>0</v>
      </c>
      <c r="E201" s="28">
        <f t="shared" si="54"/>
        <v>0</v>
      </c>
      <c r="F201" s="28">
        <f t="shared" si="54"/>
        <v>0</v>
      </c>
      <c r="G201" s="28">
        <f t="shared" si="54"/>
        <v>0</v>
      </c>
      <c r="H201" s="28">
        <f t="shared" si="54"/>
        <v>0</v>
      </c>
      <c r="I201" s="28">
        <f t="shared" si="54"/>
        <v>0</v>
      </c>
      <c r="J201" s="28">
        <f t="shared" si="54"/>
        <v>0</v>
      </c>
      <c r="K201" s="28">
        <f t="shared" si="54"/>
        <v>0</v>
      </c>
      <c r="L201" s="28">
        <f t="shared" si="54"/>
        <v>0</v>
      </c>
      <c r="M201" s="28">
        <f t="shared" si="54"/>
        <v>0</v>
      </c>
      <c r="N201" s="28">
        <f t="shared" si="54"/>
        <v>0</v>
      </c>
      <c r="O201" s="28">
        <f t="shared" si="54"/>
        <v>0</v>
      </c>
      <c r="P201" s="28">
        <f t="shared" si="54"/>
        <v>0</v>
      </c>
      <c r="Q201" s="28">
        <f t="shared" si="54"/>
        <v>0</v>
      </c>
      <c r="R201" s="28">
        <f t="shared" si="54"/>
        <v>0</v>
      </c>
      <c r="S201" s="28">
        <f t="shared" si="54"/>
        <v>0</v>
      </c>
      <c r="T201" s="28">
        <f t="shared" si="54"/>
        <v>0</v>
      </c>
      <c r="U201" s="28">
        <f t="shared" si="54"/>
        <v>0</v>
      </c>
      <c r="V201" s="28">
        <f t="shared" si="54"/>
        <v>0</v>
      </c>
      <c r="W201" s="28">
        <f t="shared" si="54"/>
        <v>0</v>
      </c>
      <c r="X201" s="28">
        <f t="shared" si="51"/>
        <v>0.008521466979182057</v>
      </c>
      <c r="Y201" s="28">
        <f t="shared" si="51"/>
        <v>0.004747882869291481</v>
      </c>
      <c r="Z201" s="28">
        <f t="shared" si="51"/>
        <v>0.0006274075891216295</v>
      </c>
      <c r="AA201" s="28">
        <f t="shared" si="51"/>
        <v>0.000230018528498182</v>
      </c>
      <c r="AB201" s="28">
        <f t="shared" si="51"/>
        <v>0.03617435990120397</v>
      </c>
      <c r="AC201" s="28">
        <f t="shared" si="51"/>
        <v>0.015151077561132516</v>
      </c>
    </row>
    <row r="202" spans="1:29" ht="15" customHeight="1">
      <c r="A202" s="20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</row>
    <row r="203" s="25" customFormat="1" ht="15" customHeight="1">
      <c r="A203" s="26" t="s">
        <v>30</v>
      </c>
    </row>
    <row r="204" spans="1:29" ht="15" customHeight="1">
      <c r="A204" s="26" t="s">
        <v>39</v>
      </c>
      <c r="AC204" s="1" t="s">
        <v>34</v>
      </c>
    </row>
    <row r="205" spans="20:29" ht="15" customHeight="1">
      <c r="T205" s="2"/>
      <c r="U205" s="2"/>
      <c r="V205" s="20"/>
      <c r="W205" s="20"/>
      <c r="X205" s="20"/>
      <c r="Y205" s="20"/>
      <c r="Z205" s="20"/>
      <c r="AA205" s="20"/>
      <c r="AB205" s="20"/>
      <c r="AC205" s="20"/>
    </row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mergeCells count="10">
    <mergeCell ref="A2:AC2"/>
    <mergeCell ref="A3:AC3"/>
    <mergeCell ref="A44:AC44"/>
    <mergeCell ref="A45:AC45"/>
    <mergeCell ref="A168:AC168"/>
    <mergeCell ref="A169:AC169"/>
    <mergeCell ref="A85:AC85"/>
    <mergeCell ref="A86:AC86"/>
    <mergeCell ref="A127:AC127"/>
    <mergeCell ref="A128:AC12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2009-08-31T17:23:09Z</dcterms:created>
  <dcterms:modified xsi:type="dcterms:W3CDTF">2009-09-01T16:54:59Z</dcterms:modified>
  <cp:category/>
  <cp:version/>
  <cp:contentType/>
  <cp:contentStatus/>
</cp:coreProperties>
</file>