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Zacatecas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<sst xmlns="http://schemas.openxmlformats.org/spreadsheetml/2006/main" count="190" uniqueCount="46">
  <si>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</si>
  <si>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</si>
  <si>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</si>
  <si>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</si>
  <si>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</si>
  <si>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</si>
  <si>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</si>
  <si>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</si>
  <si>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</si>
  <si>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</si>
  <si>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</si>
  <si>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</si>
  <si>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</si>
  <si>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</si>
  <si>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Administrativos</t>
  </si>
  <si>
    <t>Obras Públicas</t>
  </si>
  <si>
    <t>Transferencias</t>
  </si>
  <si>
    <t>Deuda pública</t>
  </si>
  <si>
    <t>(Estructura porcentual)</t>
  </si>
  <si>
    <t>Gastos  Totales</t>
  </si>
  <si>
    <t>(Variación porcentual anual real)</t>
  </si>
  <si>
    <t>(Porcentajes del PIB de Zacatecas)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</si>
  <si>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</si>
  <si>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</si>
  <si>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</si>
  <si>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</si>
  <si>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</si>
  <si>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</si>
  <si>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</si>
  <si>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</si>
  <si>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</si>
  <si>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</si>
  <si>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</si>
  <si>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>Transferencias (Aportaciones Federales)</t>
  </si>
  <si>
    <t xml:space="preserve"> </t>
  </si>
  <si>
    <t>Zacatecas: Situación de las Finanzas Públicas, 1980-2007</t>
  </si>
  <si>
    <t>Zacatecas: Ingreso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</si>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</sst>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vertical="center" indent="2"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208" fontId="7" fillId="2" borderId="0" xfId="15" applyNumberFormat="1" applyFont="1" applyFill="1" applyBorder="1" applyAlignment="1">
      <alignment vertical="center"/>
    </xf>
    <xf numFmtId="208" fontId="5" fillId="2" borderId="0" xfId="15" applyNumberFormat="1" applyFont="1" applyFill="1" applyBorder="1" applyAlignment="1">
      <alignment vertical="center"/>
    </xf>
    <xf numFmtId="208" fontId="7" fillId="2" borderId="0" xfId="15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2" applyNumberFormat="1" applyFont="1" applyFill="1" applyBorder="1" applyAlignment="1">
      <alignment vertical="center"/>
    </xf>
    <xf numFmtId="183" fontId="7" fillId="2" borderId="0" xfId="22" applyNumberFormat="1" applyFont="1" applyFill="1" applyBorder="1" applyAlignment="1">
      <alignment vertical="center"/>
    </xf>
    <xf numFmtId="183" fontId="5" fillId="2" borderId="0" xfId="22" applyNumberFormat="1" applyFont="1" applyFill="1" applyBorder="1" applyAlignment="1">
      <alignment vertical="center"/>
    </xf>
    <xf numFmtId="183" fontId="5" fillId="2" borderId="0" xfId="22" applyNumberFormat="1" applyFont="1" applyFill="1" applyBorder="1" applyAlignment="1">
      <alignment horizontal="right" vertical="center"/>
    </xf>
    <xf numFmtId="183" fontId="5" fillId="2" borderId="0" xfId="0" applyNumberFormat="1" applyFont="1" applyFill="1" applyAlignment="1">
      <alignment vertical="center"/>
    </xf>
    <xf numFmtId="187" fontId="5" fillId="2" borderId="2" xfId="22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28279106"/>
        <c:axId val="53185363"/>
      </c:bar3D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85363"/>
        <c:crosses val="autoZero"/>
        <c:auto val="1"/>
        <c:lblOffset val="100"/>
        <c:noMultiLvlLbl val="0"/>
      </c:catAx>
      <c:valAx>
        <c:axId val="5318536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827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8906220"/>
        <c:axId val="13047117"/>
      </c:bar3D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047117"/>
        <c:crosses val="autoZero"/>
        <c:auto val="1"/>
        <c:lblOffset val="100"/>
        <c:noMultiLvlLbl val="0"/>
      </c:catAx>
      <c:valAx>
        <c:axId val="13047117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890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'[1]zacatecas'!#REF!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'[1]zacatecas'!#REF!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28907728"/>
        <c:axId val="58842961"/>
      </c:bar3D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89077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auto val="1"/>
        <c:lblOffset val="100"/>
        <c:noMultiLvlLbl val="0"/>
      </c:catAx>
      <c:valAx>
        <c:axId val="1550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82213"/>
        <c:crosses val="autoZero"/>
        <c:auto val="1"/>
        <c:lblOffset val="100"/>
        <c:noMultiLvlLbl val="0"/>
      </c:catAx>
      <c:valAx>
        <c:axId val="5848221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954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6577870"/>
        <c:axId val="39438783"/>
      </c:bar3D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38783"/>
        <c:crosses val="autoZero"/>
        <c:auto val="1"/>
        <c:lblOffset val="100"/>
        <c:noMultiLvlLbl val="0"/>
      </c:catAx>
      <c:valAx>
        <c:axId val="39438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7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'[1]zacatecas'!#REF!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'[1]zacatecas'!#REF!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'[1]zacatecas'!#REF!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9404728"/>
        <c:axId val="40424825"/>
      </c:bar3D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24825"/>
        <c:crosses val="autoZero"/>
        <c:auto val="1"/>
        <c:lblOffset val="100"/>
        <c:noMultiLvlLbl val="0"/>
      </c:catAx>
      <c:valAx>
        <c:axId val="404248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404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</cdr:x>
      <cdr:y>-536869.984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0.751</cdr:y>
    </cdr:from>
    <cdr:to>
      <cdr:x>0</cdr:x>
      <cdr:y>-536870.161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0.30825</cdr:x>
      <cdr:y>0.25375</cdr:y>
    </cdr:from>
    <cdr:to>
      <cdr:x>0.3655</cdr:x>
      <cdr:y>0.32925</cdr:y>
    </cdr:to>
    <cdr:sp>
      <cdr:nvSpPr>
        <cdr:cNvPr id="2" name="Line 2"/>
        <cdr:cNvSpPr>
          <a:spLocks/>
        </cdr:cNvSpPr>
      </cdr:nvSpPr>
      <cdr:spPr>
        <a:xfrm flipH="1" flipV="1">
          <a:off x="5257800" y="0"/>
          <a:ext cx="9810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0.1685</cdr:x>
      <cdr:y>0.25375</cdr:y>
    </cdr:from>
    <cdr:to>
      <cdr:x>0.2295</cdr:x>
      <cdr:y>0.2825</cdr:y>
    </cdr:to>
    <cdr:sp>
      <cdr:nvSpPr>
        <cdr:cNvPr id="3" name="Line 3"/>
        <cdr:cNvSpPr>
          <a:spLocks/>
        </cdr:cNvSpPr>
      </cdr:nvSpPr>
      <cdr:spPr>
        <a:xfrm flipV="1">
          <a:off x="2867025" y="0"/>
          <a:ext cx="10382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-536869.94175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0.96925</cdr:y>
    </cdr:from>
    <cdr:to>
      <cdr:x>0</cdr:x>
      <cdr:y>-536869.94275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0.95525</cdr:y>
    </cdr:from>
    <cdr:to>
      <cdr:x>0</cdr:x>
      <cdr:y>-536869.95675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</cdr:x>
      <cdr:y>-536869.94175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424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4287500" y="384810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5544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5582900" y="38481000"/>
        <a:ext cx="5143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706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706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7068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7392650" y="38481000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7087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705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7078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9">
          <cell r="A39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43">
          <cell r="B43">
            <v>9689448</v>
          </cell>
          <cell r="C43">
            <v>10532473</v>
          </cell>
          <cell r="D43">
            <v>14251109</v>
          </cell>
          <cell r="E43">
            <v>18810169</v>
          </cell>
          <cell r="F43">
            <v>22718531</v>
          </cell>
          <cell r="G43">
            <v>28384265</v>
          </cell>
          <cell r="H43">
            <v>30317786</v>
          </cell>
          <cell r="I43">
            <v>35859749</v>
          </cell>
          <cell r="J43">
            <v>39047366</v>
          </cell>
          <cell r="K43">
            <v>41978296</v>
          </cell>
          <cell r="L43">
            <v>47041479</v>
          </cell>
          <cell r="M43">
            <v>52675046</v>
          </cell>
          <cell r="N43">
            <v>54252921</v>
          </cell>
          <cell r="O43">
            <v>61150237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204"/>
  <sheetViews>
    <sheetView tabSelected="1" workbookViewId="0" topLeftCell="Z59">
      <selection activeCell="AC62" sqref="AC62"/>
    </sheetView>
  </sheetViews>
  <sheetFormatPr defaultColWidth="11.421875" defaultRowHeight="19.5" customHeight="1"/>
  <cols>
    <col min="1" max="1" width="45.8515625" style="1" customWidth="1"/>
    <col min="2" max="29" width="14.28125" style="1" customWidth="1"/>
    <col min="30" max="16384" width="11.421875" style="1" customWidth="1"/>
  </cols>
  <sheetData>
    <row r="1" ht="15" customHeight="1"/>
    <row r="2" spans="1:29" ht="1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0" customFormat="1" ht="15" customHeight="1">
      <c r="A7" s="7" t="s">
        <v>2</v>
      </c>
      <c r="B7" s="8">
        <f>SUM(B8:B18)</f>
        <v>1174</v>
      </c>
      <c r="C7" s="8">
        <f aca="true" t="shared" si="0" ref="C7:AC7">SUM(C8:C18)</f>
        <v>1724</v>
      </c>
      <c r="D7" s="8">
        <f t="shared" si="0"/>
        <v>2812</v>
      </c>
      <c r="E7" s="8">
        <f t="shared" si="0"/>
        <v>5884</v>
      </c>
      <c r="F7" s="8">
        <f t="shared" si="0"/>
        <v>15040</v>
      </c>
      <c r="G7" s="8">
        <f t="shared" si="0"/>
        <v>21481</v>
      </c>
      <c r="H7" s="8">
        <f t="shared" si="0"/>
        <v>32942</v>
      </c>
      <c r="I7" s="8">
        <f t="shared" si="0"/>
        <v>75422</v>
      </c>
      <c r="J7" s="8">
        <f t="shared" si="0"/>
        <v>156525</v>
      </c>
      <c r="K7" s="8">
        <f t="shared" si="0"/>
        <v>228397.76</v>
      </c>
      <c r="L7" s="8">
        <f t="shared" si="0"/>
        <v>314050.80000000005</v>
      </c>
      <c r="M7" s="8">
        <f t="shared" si="0"/>
        <v>501688.94</v>
      </c>
      <c r="N7" s="8">
        <f t="shared" si="0"/>
        <v>512208</v>
      </c>
      <c r="O7" s="8">
        <f t="shared" si="0"/>
        <v>550096</v>
      </c>
      <c r="P7" s="8">
        <f t="shared" si="0"/>
        <v>690764.8280000001</v>
      </c>
      <c r="Q7" s="8">
        <f t="shared" si="0"/>
        <v>1458781.926</v>
      </c>
      <c r="R7" s="8">
        <f t="shared" si="0"/>
        <v>1998968.442</v>
      </c>
      <c r="S7" s="8">
        <f t="shared" si="0"/>
        <v>2431253.4170000004</v>
      </c>
      <c r="T7" s="8">
        <f t="shared" si="0"/>
        <v>3980664.8350000004</v>
      </c>
      <c r="U7" s="8">
        <f t="shared" si="0"/>
        <v>5431096.224</v>
      </c>
      <c r="V7" s="8">
        <f t="shared" si="0"/>
        <v>6309857.7930000005</v>
      </c>
      <c r="W7" s="8">
        <f t="shared" si="0"/>
        <v>7267173.203</v>
      </c>
      <c r="X7" s="8">
        <f t="shared" si="0"/>
        <v>7984132.347999999</v>
      </c>
      <c r="Y7" s="8">
        <f t="shared" si="0"/>
        <v>9218501.207</v>
      </c>
      <c r="Z7" s="8">
        <f t="shared" si="0"/>
        <v>10189381.893</v>
      </c>
      <c r="AA7" s="8">
        <f t="shared" si="0"/>
        <v>11240892.437</v>
      </c>
      <c r="AB7" s="8">
        <f t="shared" si="0"/>
        <v>12801534.1</v>
      </c>
      <c r="AC7" s="8">
        <f t="shared" si="0"/>
        <v>15087849.000000002</v>
      </c>
      <c r="AD7" s="9"/>
    </row>
    <row r="8" spans="1:30" ht="15" customHeight="1">
      <c r="A8" s="11" t="s">
        <v>3</v>
      </c>
      <c r="B8" s="12">
        <v>116</v>
      </c>
      <c r="C8" s="12">
        <v>106</v>
      </c>
      <c r="D8" s="12">
        <v>144</v>
      </c>
      <c r="E8" s="12">
        <v>185</v>
      </c>
      <c r="F8" s="12">
        <v>140</v>
      </c>
      <c r="G8" s="12">
        <v>91</v>
      </c>
      <c r="H8" s="12">
        <v>540</v>
      </c>
      <c r="I8" s="12">
        <v>715</v>
      </c>
      <c r="J8" s="12">
        <v>1624</v>
      </c>
      <c r="K8" s="13">
        <v>2225.29</v>
      </c>
      <c r="L8" s="13">
        <v>3156.4</v>
      </c>
      <c r="M8" s="13">
        <v>3011.49</v>
      </c>
      <c r="N8" s="13">
        <v>5621</v>
      </c>
      <c r="O8" s="13">
        <v>4408</v>
      </c>
      <c r="P8" s="13">
        <v>5585.968</v>
      </c>
      <c r="Q8" s="13">
        <v>7394.024</v>
      </c>
      <c r="R8" s="13">
        <v>12058.483</v>
      </c>
      <c r="S8" s="13">
        <v>13146.676</v>
      </c>
      <c r="T8" s="13">
        <v>14024.654</v>
      </c>
      <c r="U8" s="13">
        <v>21673.687</v>
      </c>
      <c r="V8" s="13">
        <v>31476.38</v>
      </c>
      <c r="W8" s="13">
        <v>85721.434</v>
      </c>
      <c r="X8" s="14">
        <v>117873.394</v>
      </c>
      <c r="Y8" s="14">
        <v>130731.041</v>
      </c>
      <c r="Z8" s="14">
        <v>141851.526</v>
      </c>
      <c r="AA8" s="14">
        <v>167665.432</v>
      </c>
      <c r="AB8" s="15">
        <v>196749.8</v>
      </c>
      <c r="AC8" s="3">
        <v>231631.6</v>
      </c>
      <c r="AD8" s="3"/>
    </row>
    <row r="9" spans="1:30" ht="15" customHeight="1">
      <c r="A9" s="11" t="s">
        <v>4</v>
      </c>
      <c r="B9" s="12">
        <v>58</v>
      </c>
      <c r="C9" s="12">
        <v>49</v>
      </c>
      <c r="D9" s="12">
        <v>130</v>
      </c>
      <c r="E9" s="12">
        <v>100</v>
      </c>
      <c r="F9" s="12">
        <v>512</v>
      </c>
      <c r="G9" s="12">
        <v>262</v>
      </c>
      <c r="H9" s="12">
        <v>1103</v>
      </c>
      <c r="I9" s="12">
        <v>1299</v>
      </c>
      <c r="J9" s="12">
        <v>3900</v>
      </c>
      <c r="K9" s="13">
        <v>4787.29</v>
      </c>
      <c r="L9" s="13">
        <v>6273.4</v>
      </c>
      <c r="M9" s="13">
        <v>8153.49</v>
      </c>
      <c r="N9" s="13">
        <v>22404</v>
      </c>
      <c r="O9" s="13">
        <v>14766</v>
      </c>
      <c r="P9" s="13">
        <v>21479.313</v>
      </c>
      <c r="Q9" s="13">
        <v>24140.39</v>
      </c>
      <c r="R9" s="13">
        <v>35004.235</v>
      </c>
      <c r="S9" s="13">
        <v>40765.358</v>
      </c>
      <c r="T9" s="13">
        <v>50943.778</v>
      </c>
      <c r="U9" s="13">
        <v>77843.15</v>
      </c>
      <c r="V9" s="13">
        <v>137555.342</v>
      </c>
      <c r="W9" s="13">
        <v>129450.621</v>
      </c>
      <c r="X9" s="14">
        <v>154011.235</v>
      </c>
      <c r="Y9" s="14">
        <v>168924.918</v>
      </c>
      <c r="Z9" s="14">
        <v>233407.807</v>
      </c>
      <c r="AA9" s="14">
        <v>261827.271</v>
      </c>
      <c r="AB9" s="15">
        <v>270898.7</v>
      </c>
      <c r="AC9" s="3">
        <v>315370.6</v>
      </c>
      <c r="AD9" s="3"/>
    </row>
    <row r="10" spans="1:30" ht="15" customHeight="1">
      <c r="A10" s="11" t="s">
        <v>5</v>
      </c>
      <c r="B10" s="12">
        <v>30</v>
      </c>
      <c r="C10" s="12">
        <v>26</v>
      </c>
      <c r="D10" s="12">
        <v>84</v>
      </c>
      <c r="E10" s="12">
        <v>553</v>
      </c>
      <c r="F10" s="12">
        <v>1435</v>
      </c>
      <c r="G10" s="12">
        <v>729</v>
      </c>
      <c r="H10" s="12">
        <v>1450</v>
      </c>
      <c r="I10" s="12">
        <v>1196</v>
      </c>
      <c r="J10" s="12">
        <v>7075</v>
      </c>
      <c r="K10" s="13">
        <v>3375.29</v>
      </c>
      <c r="L10" s="13">
        <v>5152.4</v>
      </c>
      <c r="M10" s="13">
        <v>6828.49</v>
      </c>
      <c r="N10" s="13">
        <v>5071</v>
      </c>
      <c r="O10" s="13">
        <v>6354</v>
      </c>
      <c r="P10" s="13">
        <v>6179.792</v>
      </c>
      <c r="Q10" s="13">
        <v>17318.725</v>
      </c>
      <c r="R10" s="13">
        <v>9670.009</v>
      </c>
      <c r="S10" s="13">
        <v>16397.004</v>
      </c>
      <c r="T10" s="13">
        <v>40576.476</v>
      </c>
      <c r="U10" s="13">
        <v>131954.866</v>
      </c>
      <c r="V10" s="13">
        <v>78889.816</v>
      </c>
      <c r="W10" s="13">
        <v>58473.622</v>
      </c>
      <c r="X10" s="14">
        <v>43418.193</v>
      </c>
      <c r="Y10" s="14">
        <v>56679.424</v>
      </c>
      <c r="Z10" s="14">
        <v>60121.577</v>
      </c>
      <c r="AA10" s="14">
        <v>104115.125</v>
      </c>
      <c r="AB10" s="15">
        <v>120680.9</v>
      </c>
      <c r="AC10" s="3">
        <v>119283.3</v>
      </c>
      <c r="AD10" s="3"/>
    </row>
    <row r="11" spans="1:30" ht="15" customHeight="1">
      <c r="A11" s="11" t="s">
        <v>6</v>
      </c>
      <c r="B11" s="12">
        <v>370</v>
      </c>
      <c r="C11" s="12">
        <v>402</v>
      </c>
      <c r="D11" s="12">
        <v>672</v>
      </c>
      <c r="E11" s="12">
        <v>517</v>
      </c>
      <c r="F11" s="12">
        <v>568</v>
      </c>
      <c r="G11" s="12">
        <v>979</v>
      </c>
      <c r="H11" s="12">
        <v>3926</v>
      </c>
      <c r="I11" s="12">
        <v>7049</v>
      </c>
      <c r="J11" s="12">
        <v>9784</v>
      </c>
      <c r="K11" s="13">
        <v>14492.29</v>
      </c>
      <c r="L11" s="13">
        <v>52232.4</v>
      </c>
      <c r="M11" s="13">
        <v>90331.49</v>
      </c>
      <c r="N11" s="13">
        <v>63177</v>
      </c>
      <c r="O11" s="13">
        <v>17646</v>
      </c>
      <c r="P11" s="13">
        <v>27925.58</v>
      </c>
      <c r="Q11" s="13">
        <v>12716.249</v>
      </c>
      <c r="R11" s="13">
        <v>13492.285</v>
      </c>
      <c r="S11" s="13">
        <v>14923.422</v>
      </c>
      <c r="T11" s="13">
        <v>16671.716</v>
      </c>
      <c r="U11" s="13">
        <v>42051.5</v>
      </c>
      <c r="V11" s="13">
        <v>40931.281</v>
      </c>
      <c r="W11" s="13">
        <v>49961.523</v>
      </c>
      <c r="X11" s="14">
        <v>38337.646</v>
      </c>
      <c r="Y11" s="14">
        <v>44700.473</v>
      </c>
      <c r="Z11" s="14">
        <v>93213.301</v>
      </c>
      <c r="AA11" s="14">
        <v>68006.331</v>
      </c>
      <c r="AB11" s="15">
        <v>95758.8</v>
      </c>
      <c r="AC11" s="3">
        <v>95410.2</v>
      </c>
      <c r="AD11" s="3"/>
    </row>
    <row r="12" spans="1:30" ht="15" customHeight="1">
      <c r="A12" s="1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3"/>
      <c r="AC12" s="3">
        <v>230141.7</v>
      </c>
      <c r="AD12" s="3"/>
    </row>
    <row r="13" spans="1:30" ht="15" customHeight="1">
      <c r="A13" s="11" t="s">
        <v>8</v>
      </c>
      <c r="B13" s="12">
        <v>552</v>
      </c>
      <c r="C13" s="12">
        <v>1126</v>
      </c>
      <c r="D13" s="12">
        <v>1760</v>
      </c>
      <c r="E13" s="12">
        <v>3512</v>
      </c>
      <c r="F13" s="12">
        <v>9013</v>
      </c>
      <c r="G13" s="12">
        <v>13284</v>
      </c>
      <c r="H13" s="12">
        <v>20824</v>
      </c>
      <c r="I13" s="12">
        <v>49340</v>
      </c>
      <c r="J13" s="12">
        <v>113331</v>
      </c>
      <c r="K13" s="13">
        <v>154392.2</v>
      </c>
      <c r="L13" s="13">
        <v>231569.4</v>
      </c>
      <c r="M13" s="13">
        <v>295196.49</v>
      </c>
      <c r="N13" s="13">
        <v>377042</v>
      </c>
      <c r="O13" s="13">
        <v>471959</v>
      </c>
      <c r="P13" s="13">
        <v>568262.175</v>
      </c>
      <c r="Q13" s="13">
        <v>626968.538</v>
      </c>
      <c r="R13" s="13">
        <v>924186.894</v>
      </c>
      <c r="S13" s="13">
        <v>1109252.549</v>
      </c>
      <c r="T13" s="13">
        <v>1537221.247</v>
      </c>
      <c r="U13" s="13">
        <v>1862319.556</v>
      </c>
      <c r="V13" s="13">
        <v>2345056.625</v>
      </c>
      <c r="W13" s="13">
        <v>2632280.386</v>
      </c>
      <c r="X13" s="14">
        <v>2533131.516</v>
      </c>
      <c r="Y13" s="14">
        <v>2949797.471</v>
      </c>
      <c r="Z13" s="14">
        <v>3191509.025</v>
      </c>
      <c r="AA13" s="14">
        <v>3531688.379</v>
      </c>
      <c r="AB13" s="15">
        <v>4290223.3</v>
      </c>
      <c r="AC13" s="3">
        <v>4304590.9</v>
      </c>
      <c r="AD13" s="3"/>
    </row>
    <row r="14" spans="1:30" ht="15" customHeight="1">
      <c r="A14" s="11" t="s">
        <v>32</v>
      </c>
      <c r="B14" s="12">
        <v>33</v>
      </c>
      <c r="C14" s="12"/>
      <c r="D14" s="12"/>
      <c r="E14" s="12"/>
      <c r="F14" s="12"/>
      <c r="G14" s="12">
        <v>884</v>
      </c>
      <c r="H14" s="12">
        <v>435</v>
      </c>
      <c r="I14" s="12">
        <v>8655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4">
        <v>380090.348</v>
      </c>
      <c r="Y14" s="14">
        <v>207000</v>
      </c>
      <c r="Z14" s="14">
        <v>57038.9</v>
      </c>
      <c r="AA14" s="14"/>
      <c r="AB14" s="3"/>
      <c r="AC14" s="3">
        <v>54760.4</v>
      </c>
      <c r="AD14" s="3"/>
    </row>
    <row r="15" spans="1:30" ht="15" customHeight="1">
      <c r="A15" s="11" t="s">
        <v>10</v>
      </c>
      <c r="B15" s="12">
        <v>9</v>
      </c>
      <c r="C15" s="12">
        <v>9</v>
      </c>
      <c r="D15" s="12">
        <v>13</v>
      </c>
      <c r="E15" s="12"/>
      <c r="F15" s="12"/>
      <c r="G15" s="12"/>
      <c r="H15" s="12"/>
      <c r="I15" s="12"/>
      <c r="J15" s="12"/>
      <c r="K15" s="13">
        <v>48792.2</v>
      </c>
      <c r="L15" s="13">
        <v>14995.4</v>
      </c>
      <c r="M15" s="13">
        <v>97644.49</v>
      </c>
      <c r="N15" s="13">
        <v>36227</v>
      </c>
      <c r="O15" s="13">
        <v>34159</v>
      </c>
      <c r="P15" s="13">
        <v>61063</v>
      </c>
      <c r="Q15" s="13">
        <v>14769</v>
      </c>
      <c r="R15" s="12"/>
      <c r="S15" s="12"/>
      <c r="T15" s="12"/>
      <c r="U15" s="12"/>
      <c r="V15" s="12"/>
      <c r="W15" s="12"/>
      <c r="X15" s="14"/>
      <c r="Y15" s="14"/>
      <c r="Z15" s="14"/>
      <c r="AA15" s="14"/>
      <c r="AB15" s="3"/>
      <c r="AC15" s="3"/>
      <c r="AD15" s="3"/>
    </row>
    <row r="16" spans="1:30" ht="15" customHeight="1">
      <c r="A16" s="11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v>754918</v>
      </c>
      <c r="R16" s="13">
        <v>1003771.503</v>
      </c>
      <c r="S16" s="13">
        <v>1235660.901</v>
      </c>
      <c r="T16" s="13">
        <v>2319716.473</v>
      </c>
      <c r="U16" s="13">
        <v>3010682.293</v>
      </c>
      <c r="V16" s="13">
        <v>3592819.775</v>
      </c>
      <c r="W16" s="13">
        <v>4213654.304</v>
      </c>
      <c r="X16" s="14">
        <v>4717270.016</v>
      </c>
      <c r="Y16" s="14">
        <v>5660667.88</v>
      </c>
      <c r="Z16" s="14">
        <v>6412239.757</v>
      </c>
      <c r="AA16" s="14">
        <v>7107589.899</v>
      </c>
      <c r="AB16" s="15">
        <v>7827222.6</v>
      </c>
      <c r="AC16" s="3">
        <v>9736660.3</v>
      </c>
      <c r="AD16" s="3"/>
    </row>
    <row r="17" spans="1:30" ht="15" customHeight="1">
      <c r="A17" s="11" t="s">
        <v>12</v>
      </c>
      <c r="B17" s="12"/>
      <c r="C17" s="12"/>
      <c r="D17" s="12"/>
      <c r="E17" s="12">
        <v>982</v>
      </c>
      <c r="F17" s="12">
        <v>2007</v>
      </c>
      <c r="G17" s="12">
        <v>3550</v>
      </c>
      <c r="H17" s="12">
        <v>3810</v>
      </c>
      <c r="I17" s="12">
        <v>6169</v>
      </c>
      <c r="J17" s="12">
        <v>20811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/>
      <c r="Y17" s="14"/>
      <c r="Z17" s="14"/>
      <c r="AA17" s="14"/>
      <c r="AB17" s="3"/>
      <c r="AC17" s="3"/>
      <c r="AD17" s="3"/>
    </row>
    <row r="18" spans="1:30" ht="15" customHeight="1">
      <c r="A18" s="11" t="s">
        <v>13</v>
      </c>
      <c r="B18" s="12">
        <v>6</v>
      </c>
      <c r="C18" s="12">
        <v>6</v>
      </c>
      <c r="D18" s="12">
        <v>9</v>
      </c>
      <c r="E18" s="12">
        <v>35</v>
      </c>
      <c r="F18" s="12">
        <v>1365</v>
      </c>
      <c r="G18" s="12">
        <v>1702</v>
      </c>
      <c r="H18" s="12">
        <v>854</v>
      </c>
      <c r="I18" s="12">
        <v>999</v>
      </c>
      <c r="J18" s="12"/>
      <c r="K18" s="13">
        <v>333.2</v>
      </c>
      <c r="L18" s="13">
        <v>671.4</v>
      </c>
      <c r="M18" s="13">
        <v>523</v>
      </c>
      <c r="N18" s="13">
        <v>2666</v>
      </c>
      <c r="O18" s="13">
        <v>804</v>
      </c>
      <c r="P18" s="13">
        <v>269</v>
      </c>
      <c r="Q18" s="13">
        <v>557</v>
      </c>
      <c r="R18" s="13">
        <v>785.033</v>
      </c>
      <c r="S18" s="13">
        <v>1107.507</v>
      </c>
      <c r="T18" s="13">
        <v>1510.491</v>
      </c>
      <c r="U18" s="13">
        <v>284571.172</v>
      </c>
      <c r="V18" s="13">
        <v>83128.574</v>
      </c>
      <c r="W18" s="13">
        <v>97631.313</v>
      </c>
      <c r="X18" s="14"/>
      <c r="Y18" s="14"/>
      <c r="Z18" s="14"/>
      <c r="AA18" s="14"/>
      <c r="AB18" s="3"/>
      <c r="AC18" s="3" t="s">
        <v>34</v>
      </c>
      <c r="AD18" s="3"/>
    </row>
    <row r="19" spans="1:30" ht="15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3"/>
      <c r="AC19" s="3"/>
      <c r="AD19" s="3"/>
    </row>
    <row r="20" spans="1:30" s="10" customFormat="1" ht="15" customHeight="1">
      <c r="A20" s="7" t="s">
        <v>19</v>
      </c>
      <c r="B20" s="8">
        <f>SUM(B21:B35)</f>
        <v>1174</v>
      </c>
      <c r="C20" s="8">
        <f aca="true" t="shared" si="1" ref="C20:V20">SUM(C21:C35)</f>
        <v>1724</v>
      </c>
      <c r="D20" s="8">
        <f t="shared" si="1"/>
        <v>2812</v>
      </c>
      <c r="E20" s="8">
        <f t="shared" si="1"/>
        <v>5884</v>
      </c>
      <c r="F20" s="8">
        <f t="shared" si="1"/>
        <v>15040</v>
      </c>
      <c r="G20" s="8">
        <f t="shared" si="1"/>
        <v>21481</v>
      </c>
      <c r="H20" s="8">
        <f t="shared" si="1"/>
        <v>32942</v>
      </c>
      <c r="I20" s="8">
        <f t="shared" si="1"/>
        <v>75422</v>
      </c>
      <c r="J20" s="8">
        <f t="shared" si="1"/>
        <v>156525</v>
      </c>
      <c r="K20" s="8">
        <f t="shared" si="1"/>
        <v>228397.76</v>
      </c>
      <c r="L20" s="8">
        <f t="shared" si="1"/>
        <v>314050.94</v>
      </c>
      <c r="M20" s="8">
        <f t="shared" si="1"/>
        <v>501688.64999999997</v>
      </c>
      <c r="N20" s="8">
        <f t="shared" si="1"/>
        <v>512208</v>
      </c>
      <c r="O20" s="8">
        <f t="shared" si="1"/>
        <v>550096</v>
      </c>
      <c r="P20" s="8">
        <f t="shared" si="1"/>
        <v>690765.302</v>
      </c>
      <c r="Q20" s="8">
        <f t="shared" si="1"/>
        <v>1458782.3839999998</v>
      </c>
      <c r="R20" s="8">
        <f t="shared" si="1"/>
        <v>1998968.442</v>
      </c>
      <c r="S20" s="8">
        <f t="shared" si="1"/>
        <v>2431253.4169999994</v>
      </c>
      <c r="T20" s="8">
        <f t="shared" si="1"/>
        <v>3980664.835</v>
      </c>
      <c r="U20" s="8">
        <f t="shared" si="1"/>
        <v>5431096.224</v>
      </c>
      <c r="V20" s="8">
        <f t="shared" si="1"/>
        <v>6309857.793</v>
      </c>
      <c r="W20" s="8">
        <f>SUM(W21:W35)</f>
        <v>7267173.203</v>
      </c>
      <c r="X20" s="17">
        <f aca="true" t="shared" si="2" ref="X20:AC20">X21+X25+X28+X31+X32+X33+X34+X35</f>
        <v>7984132.347999999</v>
      </c>
      <c r="Y20" s="17">
        <f t="shared" si="2"/>
        <v>9218501.207000002</v>
      </c>
      <c r="Z20" s="17">
        <f t="shared" si="2"/>
        <v>10189381.893000001</v>
      </c>
      <c r="AA20" s="17">
        <f t="shared" si="2"/>
        <v>11240892.437</v>
      </c>
      <c r="AB20" s="17">
        <f t="shared" si="2"/>
        <v>12801534.100000001</v>
      </c>
      <c r="AC20" s="17">
        <f t="shared" si="2"/>
        <v>15087849</v>
      </c>
      <c r="AD20" s="9"/>
    </row>
    <row r="21" spans="1:30" ht="15" customHeight="1">
      <c r="A21" s="16" t="s">
        <v>14</v>
      </c>
      <c r="B21" s="12">
        <v>486</v>
      </c>
      <c r="C21" s="12">
        <v>629</v>
      </c>
      <c r="D21" s="12">
        <v>1026</v>
      </c>
      <c r="E21" s="12">
        <v>1729</v>
      </c>
      <c r="F21" s="12">
        <v>2696</v>
      </c>
      <c r="G21" s="12">
        <v>5295</v>
      </c>
      <c r="H21" s="12">
        <v>11010</v>
      </c>
      <c r="I21" s="12">
        <v>22204</v>
      </c>
      <c r="J21" s="12">
        <v>37004</v>
      </c>
      <c r="K21" s="13">
        <v>55159.49</v>
      </c>
      <c r="L21" s="13">
        <v>79731.49</v>
      </c>
      <c r="M21" s="13">
        <v>136294.29</v>
      </c>
      <c r="N21" s="13">
        <v>92814</v>
      </c>
      <c r="O21" s="13">
        <v>194103</v>
      </c>
      <c r="P21" s="13">
        <v>294157</v>
      </c>
      <c r="Q21" s="13">
        <v>286851.909</v>
      </c>
      <c r="R21" s="13">
        <v>311472.682</v>
      </c>
      <c r="S21" s="13">
        <v>584528.199</v>
      </c>
      <c r="T21" s="13">
        <v>240674.371</v>
      </c>
      <c r="U21" s="13">
        <v>993279.637</v>
      </c>
      <c r="V21" s="13">
        <v>1062485.525</v>
      </c>
      <c r="W21" s="13">
        <v>514818.567</v>
      </c>
      <c r="X21" s="14">
        <f aca="true" t="shared" si="3" ref="X21:AC21">SUM(X22:X24)</f>
        <v>548157.657</v>
      </c>
      <c r="Y21" s="14">
        <f t="shared" si="3"/>
        <v>604104.304</v>
      </c>
      <c r="Z21" s="14">
        <f t="shared" si="3"/>
        <v>628607.757</v>
      </c>
      <c r="AA21" s="14">
        <f t="shared" si="3"/>
        <v>762732.211</v>
      </c>
      <c r="AB21" s="14">
        <f t="shared" si="3"/>
        <v>2151604</v>
      </c>
      <c r="AC21" s="14">
        <f t="shared" si="3"/>
        <v>1353801.2000000002</v>
      </c>
      <c r="AD21" s="3"/>
    </row>
    <row r="22" spans="1:30" ht="15" customHeight="1">
      <c r="A22" s="18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v>548157.657</v>
      </c>
      <c r="Y22" s="14">
        <v>593551.926</v>
      </c>
      <c r="Z22" s="14">
        <v>628607.757</v>
      </c>
      <c r="AA22" s="14">
        <v>762732.211</v>
      </c>
      <c r="AB22" s="15">
        <v>2151604</v>
      </c>
      <c r="AC22" s="3">
        <v>959980.8</v>
      </c>
      <c r="AD22" s="3"/>
    </row>
    <row r="23" spans="1:30" ht="15" customHeight="1">
      <c r="A23" s="18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4"/>
      <c r="AA23" s="14"/>
      <c r="AB23" s="3"/>
      <c r="AC23" s="3">
        <v>110715.6</v>
      </c>
      <c r="AD23" s="3"/>
    </row>
    <row r="24" spans="1:30" ht="15" customHeight="1">
      <c r="A24" s="18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>
        <v>10552.378</v>
      </c>
      <c r="Z24" s="14"/>
      <c r="AA24" s="14"/>
      <c r="AB24" s="3"/>
      <c r="AC24" s="3">
        <v>283104.8</v>
      </c>
      <c r="AD24" s="3"/>
    </row>
    <row r="25" spans="1:30" ht="15" customHeight="1">
      <c r="A25" s="16" t="s">
        <v>15</v>
      </c>
      <c r="B25" s="12">
        <v>427</v>
      </c>
      <c r="C25" s="12">
        <v>554</v>
      </c>
      <c r="D25" s="12">
        <v>879</v>
      </c>
      <c r="E25" s="12">
        <v>2163</v>
      </c>
      <c r="F25" s="12">
        <v>5746</v>
      </c>
      <c r="G25" s="12">
        <v>9120</v>
      </c>
      <c r="H25" s="12">
        <v>10478</v>
      </c>
      <c r="I25" s="12">
        <v>23740</v>
      </c>
      <c r="J25" s="12">
        <v>40338</v>
      </c>
      <c r="K25" s="13">
        <v>75305.49</v>
      </c>
      <c r="L25" s="13">
        <v>89938.49</v>
      </c>
      <c r="M25" s="13">
        <v>193560.29</v>
      </c>
      <c r="N25" s="13">
        <v>137142</v>
      </c>
      <c r="O25" s="13">
        <v>105069</v>
      </c>
      <c r="P25" s="13">
        <v>161799.114</v>
      </c>
      <c r="Q25" s="13">
        <v>850274.508</v>
      </c>
      <c r="R25" s="13">
        <v>182809.98</v>
      </c>
      <c r="S25" s="13">
        <v>150924.791</v>
      </c>
      <c r="T25" s="13">
        <v>356264.905</v>
      </c>
      <c r="U25" s="13">
        <v>433607.021</v>
      </c>
      <c r="V25" s="13">
        <v>417573.38899999997</v>
      </c>
      <c r="W25" s="13">
        <v>474760.62299999996</v>
      </c>
      <c r="X25" s="14">
        <f aca="true" t="shared" si="4" ref="X25:AC25">SUM(X26:X27)</f>
        <v>529908.643</v>
      </c>
      <c r="Y25" s="14">
        <f t="shared" si="4"/>
        <v>639218.519</v>
      </c>
      <c r="Z25" s="14">
        <f t="shared" si="4"/>
        <v>694278.208</v>
      </c>
      <c r="AA25" s="14">
        <f t="shared" si="4"/>
        <v>743919.2459999999</v>
      </c>
      <c r="AB25" s="14">
        <f t="shared" si="4"/>
        <v>627555.3</v>
      </c>
      <c r="AC25" s="14">
        <f t="shared" si="4"/>
        <v>1464351.4</v>
      </c>
      <c r="AD25" s="3"/>
    </row>
    <row r="26" spans="1:30" ht="15" customHeight="1">
      <c r="A26" s="19" t="s">
        <v>27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22998.86</v>
      </c>
      <c r="Y26" s="14">
        <v>51727.954</v>
      </c>
      <c r="Z26" s="14">
        <v>4424.866</v>
      </c>
      <c r="AA26" s="14">
        <v>32918.32</v>
      </c>
      <c r="AB26" s="15">
        <v>33328.8</v>
      </c>
      <c r="AC26" s="3">
        <v>59653</v>
      </c>
      <c r="AD26" s="3"/>
    </row>
    <row r="27" spans="1:30" ht="15" customHeight="1">
      <c r="A27" s="19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>
        <v>506909.783</v>
      </c>
      <c r="Y27" s="14">
        <v>587490.565</v>
      </c>
      <c r="Z27" s="14">
        <v>689853.342</v>
      </c>
      <c r="AA27" s="14">
        <v>711000.926</v>
      </c>
      <c r="AB27" s="15">
        <v>594226.5</v>
      </c>
      <c r="AC27" s="3">
        <v>1404698.4</v>
      </c>
      <c r="AD27" s="3"/>
    </row>
    <row r="28" spans="1:30" ht="15" customHeight="1">
      <c r="A28" s="16" t="s">
        <v>16</v>
      </c>
      <c r="B28" s="12">
        <v>255</v>
      </c>
      <c r="C28" s="12">
        <v>532</v>
      </c>
      <c r="D28" s="12">
        <v>873</v>
      </c>
      <c r="E28" s="12">
        <v>1768</v>
      </c>
      <c r="F28" s="12">
        <v>3751</v>
      </c>
      <c r="G28" s="12">
        <v>738</v>
      </c>
      <c r="H28" s="12">
        <v>1108</v>
      </c>
      <c r="I28" s="12">
        <v>17713</v>
      </c>
      <c r="J28" s="12">
        <v>67371</v>
      </c>
      <c r="K28" s="13">
        <v>92137.49</v>
      </c>
      <c r="L28" s="13">
        <v>120167.49</v>
      </c>
      <c r="M28" s="13">
        <v>154357.29</v>
      </c>
      <c r="N28" s="13">
        <v>257908</v>
      </c>
      <c r="O28" s="13">
        <v>215103</v>
      </c>
      <c r="P28" s="13">
        <v>197936.188</v>
      </c>
      <c r="Q28" s="13">
        <v>307326.967</v>
      </c>
      <c r="R28" s="13">
        <v>1469934.224</v>
      </c>
      <c r="S28" s="13">
        <v>1639631.605</v>
      </c>
      <c r="T28" s="13">
        <v>2610097.863</v>
      </c>
      <c r="U28" s="13">
        <v>3878526.9680000003</v>
      </c>
      <c r="V28" s="13">
        <v>4748339.437</v>
      </c>
      <c r="W28" s="13">
        <v>5959173.057</v>
      </c>
      <c r="X28" s="14">
        <f aca="true" t="shared" si="5" ref="X28:AC28">SUM(X29:X30)</f>
        <v>6879238.142</v>
      </c>
      <c r="Y28" s="14">
        <f t="shared" si="5"/>
        <v>7852653.53</v>
      </c>
      <c r="Z28" s="14">
        <f t="shared" si="5"/>
        <v>8732029.129</v>
      </c>
      <c r="AA28" s="14">
        <f t="shared" si="5"/>
        <v>9500315.15</v>
      </c>
      <c r="AB28" s="14">
        <f t="shared" si="5"/>
        <v>9543846.5</v>
      </c>
      <c r="AC28" s="14">
        <f t="shared" si="5"/>
        <v>12066585.5</v>
      </c>
      <c r="AD28" s="3"/>
    </row>
    <row r="29" spans="1:30" ht="15" customHeight="1">
      <c r="A29" s="18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>
        <v>5351050.51</v>
      </c>
      <c r="Y29" s="14">
        <v>5937397.307</v>
      </c>
      <c r="Z29" s="14">
        <v>7011153.002</v>
      </c>
      <c r="AA29" s="14">
        <v>7555557.447</v>
      </c>
      <c r="AB29" s="15">
        <v>7273035.2</v>
      </c>
      <c r="AC29" s="3">
        <v>9557925</v>
      </c>
      <c r="AD29" s="3"/>
    </row>
    <row r="30" spans="1:30" ht="15" customHeight="1">
      <c r="A30" s="18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>
        <v>1528187.632</v>
      </c>
      <c r="Y30" s="14">
        <v>1915256.223</v>
      </c>
      <c r="Z30" s="14">
        <v>1720876.127</v>
      </c>
      <c r="AA30" s="14">
        <v>1944757.703</v>
      </c>
      <c r="AB30" s="15">
        <v>2270811.3</v>
      </c>
      <c r="AC30" s="3">
        <v>2508660.5</v>
      </c>
      <c r="AD30" s="3"/>
    </row>
    <row r="31" spans="1:30" ht="15" customHeight="1">
      <c r="A31" s="16" t="s">
        <v>17</v>
      </c>
      <c r="B31" s="12"/>
      <c r="C31" s="12"/>
      <c r="D31" s="12"/>
      <c r="E31" s="12">
        <v>96</v>
      </c>
      <c r="F31" s="12">
        <v>36</v>
      </c>
      <c r="G31" s="12">
        <v>125</v>
      </c>
      <c r="H31" s="12">
        <v>1125</v>
      </c>
      <c r="I31" s="12">
        <v>5700</v>
      </c>
      <c r="J31" s="12">
        <v>2825</v>
      </c>
      <c r="K31" s="13">
        <v>2337.49</v>
      </c>
      <c r="L31" s="13">
        <v>23006.49</v>
      </c>
      <c r="M31" s="13">
        <v>4972.29</v>
      </c>
      <c r="N31" s="13">
        <v>8332</v>
      </c>
      <c r="O31" s="13">
        <v>28883</v>
      </c>
      <c r="P31" s="13">
        <v>24904</v>
      </c>
      <c r="Q31" s="13">
        <v>5492</v>
      </c>
      <c r="R31" s="13">
        <v>33644.049</v>
      </c>
      <c r="S31" s="13">
        <v>54658.331</v>
      </c>
      <c r="T31" s="13">
        <v>30671.245</v>
      </c>
      <c r="U31" s="13">
        <v>28326.908</v>
      </c>
      <c r="V31" s="13">
        <v>25146.331</v>
      </c>
      <c r="W31" s="13">
        <v>25611.258</v>
      </c>
      <c r="X31" s="14">
        <v>4693.31</v>
      </c>
      <c r="Y31" s="14">
        <v>83553.937</v>
      </c>
      <c r="Z31" s="14">
        <v>110002.879</v>
      </c>
      <c r="AA31" s="14">
        <v>134765.782</v>
      </c>
      <c r="AB31" s="15">
        <v>104893</v>
      </c>
      <c r="AC31" s="3">
        <v>109570.9</v>
      </c>
      <c r="AD31" s="3"/>
    </row>
    <row r="32" spans="1:30" ht="15" customHeight="1">
      <c r="A32" s="16" t="s">
        <v>13</v>
      </c>
      <c r="B32" s="12">
        <v>6</v>
      </c>
      <c r="C32" s="12">
        <v>9</v>
      </c>
      <c r="D32" s="12">
        <v>34</v>
      </c>
      <c r="E32" s="12">
        <v>128</v>
      </c>
      <c r="F32" s="12">
        <v>1702</v>
      </c>
      <c r="G32" s="12">
        <v>856</v>
      </c>
      <c r="H32" s="12">
        <v>999</v>
      </c>
      <c r="I32" s="12"/>
      <c r="J32" s="12">
        <v>333</v>
      </c>
      <c r="K32" s="13">
        <v>671.4</v>
      </c>
      <c r="L32" s="13">
        <v>522.49</v>
      </c>
      <c r="M32" s="13">
        <v>2666.2</v>
      </c>
      <c r="N32" s="13">
        <v>804</v>
      </c>
      <c r="O32" s="13">
        <v>269</v>
      </c>
      <c r="P32" s="13">
        <v>557</v>
      </c>
      <c r="Q32" s="3">
        <v>785</v>
      </c>
      <c r="R32" s="13">
        <v>1107.507</v>
      </c>
      <c r="S32" s="13">
        <v>1510.491</v>
      </c>
      <c r="T32" s="13">
        <v>1510.49</v>
      </c>
      <c r="U32" s="13">
        <v>83128.574</v>
      </c>
      <c r="V32" s="13">
        <v>6480.641</v>
      </c>
      <c r="W32" s="13">
        <v>22407.186</v>
      </c>
      <c r="X32" s="14"/>
      <c r="Y32" s="14">
        <v>15912.266</v>
      </c>
      <c r="Z32" s="14">
        <v>6831.614</v>
      </c>
      <c r="AA32" s="14">
        <v>5821.907</v>
      </c>
      <c r="AB32" s="15">
        <v>290194.5</v>
      </c>
      <c r="AC32" s="3"/>
      <c r="AD32" s="3"/>
    </row>
    <row r="33" spans="1:30" ht="15" customHeight="1">
      <c r="A33" s="16" t="s">
        <v>10</v>
      </c>
      <c r="B33" s="12"/>
      <c r="C33" s="12"/>
      <c r="D33" s="12"/>
      <c r="E33" s="12"/>
      <c r="F33" s="12">
        <v>1109</v>
      </c>
      <c r="G33" s="12">
        <v>5347</v>
      </c>
      <c r="H33" s="12">
        <v>8222</v>
      </c>
      <c r="I33" s="12">
        <v>6065</v>
      </c>
      <c r="J33" s="12">
        <v>8654</v>
      </c>
      <c r="K33" s="13">
        <v>2786.4</v>
      </c>
      <c r="L33" s="13">
        <v>684.49</v>
      </c>
      <c r="M33" s="13">
        <v>9838.29</v>
      </c>
      <c r="N33" s="13">
        <v>15208</v>
      </c>
      <c r="O33" s="13">
        <v>6669</v>
      </c>
      <c r="P33" s="13">
        <v>11412</v>
      </c>
      <c r="Q33" s="13">
        <v>8052</v>
      </c>
      <c r="R33" s="12"/>
      <c r="S33" s="12"/>
      <c r="T33" s="13">
        <v>112358.556</v>
      </c>
      <c r="U33" s="13">
        <v>14227.116</v>
      </c>
      <c r="V33" s="12"/>
      <c r="W33" s="12"/>
      <c r="X33" s="14"/>
      <c r="Y33" s="14"/>
      <c r="Z33" s="14"/>
      <c r="AA33" s="14"/>
      <c r="AB33" s="3"/>
      <c r="AC33" s="3"/>
      <c r="AD33" s="3"/>
    </row>
    <row r="34" spans="1:30" ht="15" customHeight="1">
      <c r="A34" s="16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>
        <v>629087.405</v>
      </c>
      <c r="U34" s="12"/>
      <c r="V34" s="12"/>
      <c r="W34" s="13">
        <v>270402.512</v>
      </c>
      <c r="X34" s="14">
        <v>22134.596</v>
      </c>
      <c r="Y34" s="14"/>
      <c r="Z34" s="14">
        <v>17632.306</v>
      </c>
      <c r="AA34" s="14">
        <v>72643.512</v>
      </c>
      <c r="AB34" s="15">
        <v>83440.8</v>
      </c>
      <c r="AC34" s="3">
        <v>93540</v>
      </c>
      <c r="AD34" s="3"/>
    </row>
    <row r="35" spans="1:30" ht="15" customHeight="1">
      <c r="A35" s="16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>
        <v>49832.47</v>
      </c>
      <c r="W35" s="12"/>
      <c r="X35" s="14"/>
      <c r="Y35" s="14">
        <v>23058.651</v>
      </c>
      <c r="Z35" s="14"/>
      <c r="AA35" s="14">
        <v>20694.629</v>
      </c>
      <c r="AB35" s="3"/>
      <c r="AC35" s="3"/>
      <c r="AD35" s="3"/>
    </row>
    <row r="36" spans="1:30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3"/>
    </row>
    <row r="37" ht="15" customHeight="1">
      <c r="A37" s="23" t="s">
        <v>37</v>
      </c>
    </row>
    <row r="38" spans="1:29" ht="15" customHeight="1">
      <c r="A38" s="23" t="s">
        <v>38</v>
      </c>
      <c r="AC38" s="1" t="s">
        <v>34</v>
      </c>
    </row>
    <row r="39" s="24" customFormat="1" ht="15" customHeight="1">
      <c r="A39" s="23" t="s">
        <v>31</v>
      </c>
    </row>
    <row r="40" ht="15" customHeight="1">
      <c r="A40" s="25" t="s">
        <v>39</v>
      </c>
    </row>
    <row r="41" ht="15" customHeight="1"/>
    <row r="42" ht="15" customHeight="1"/>
    <row r="43" spans="1:29" ht="15" customHeight="1">
      <c r="A43" s="45" t="s">
        <v>35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ht="15" customHeight="1">
      <c r="A44" s="46" t="s">
        <v>18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1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9" ht="15" customHeight="1">
      <c r="A46" s="4" t="s">
        <v>1</v>
      </c>
      <c r="B46" s="5">
        <v>1980</v>
      </c>
      <c r="C46" s="5">
        <v>1981</v>
      </c>
      <c r="D46" s="5">
        <v>1982</v>
      </c>
      <c r="E46" s="5">
        <v>1983</v>
      </c>
      <c r="F46" s="5">
        <v>1984</v>
      </c>
      <c r="G46" s="5">
        <v>1985</v>
      </c>
      <c r="H46" s="5">
        <v>1986</v>
      </c>
      <c r="I46" s="5">
        <v>1987</v>
      </c>
      <c r="J46" s="5">
        <v>1988</v>
      </c>
      <c r="K46" s="5">
        <v>1989</v>
      </c>
      <c r="L46" s="5">
        <v>1990</v>
      </c>
      <c r="M46" s="5">
        <v>1991</v>
      </c>
      <c r="N46" s="5">
        <v>1992</v>
      </c>
      <c r="O46" s="5">
        <v>1993</v>
      </c>
      <c r="P46" s="5">
        <v>1994</v>
      </c>
      <c r="Q46" s="5">
        <v>1995</v>
      </c>
      <c r="R46" s="5">
        <v>1996</v>
      </c>
      <c r="S46" s="5">
        <v>1997</v>
      </c>
      <c r="T46" s="6">
        <v>1998</v>
      </c>
      <c r="U46" s="6">
        <v>1999</v>
      </c>
      <c r="V46" s="6">
        <v>2000</v>
      </c>
      <c r="W46" s="6">
        <v>2001</v>
      </c>
      <c r="X46" s="6">
        <v>2002</v>
      </c>
      <c r="Y46" s="6">
        <v>2003</v>
      </c>
      <c r="Z46" s="6">
        <v>2004</v>
      </c>
      <c r="AA46" s="6">
        <v>2004</v>
      </c>
      <c r="AB46" s="5">
        <v>2006</v>
      </c>
      <c r="AC46" s="5">
        <v>2007</v>
      </c>
    </row>
    <row r="47" spans="1:22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9" s="10" customFormat="1" ht="15" customHeight="1">
      <c r="A48" s="7" t="s">
        <v>2</v>
      </c>
      <c r="B48" s="26">
        <f>SUM(B49:B59)</f>
        <v>99.99999999999999</v>
      </c>
      <c r="C48" s="26">
        <f aca="true" t="shared" si="6" ref="C48:AB48">SUM(C49:C59)</f>
        <v>100.00000000000001</v>
      </c>
      <c r="D48" s="26">
        <f t="shared" si="6"/>
        <v>100</v>
      </c>
      <c r="E48" s="26">
        <f t="shared" si="6"/>
        <v>100</v>
      </c>
      <c r="F48" s="26">
        <f t="shared" si="6"/>
        <v>100.00000000000001</v>
      </c>
      <c r="G48" s="26">
        <f t="shared" si="6"/>
        <v>100</v>
      </c>
      <c r="H48" s="26">
        <f t="shared" si="6"/>
        <v>100</v>
      </c>
      <c r="I48" s="26">
        <f t="shared" si="6"/>
        <v>100</v>
      </c>
      <c r="J48" s="26">
        <f t="shared" si="6"/>
        <v>100</v>
      </c>
      <c r="K48" s="26">
        <f t="shared" si="6"/>
        <v>100.00000000000001</v>
      </c>
      <c r="L48" s="26">
        <f t="shared" si="6"/>
        <v>99.99999999999999</v>
      </c>
      <c r="M48" s="26">
        <f t="shared" si="6"/>
        <v>100</v>
      </c>
      <c r="N48" s="26">
        <f t="shared" si="6"/>
        <v>100</v>
      </c>
      <c r="O48" s="26">
        <f t="shared" si="6"/>
        <v>99.99999999999999</v>
      </c>
      <c r="P48" s="26">
        <f t="shared" si="6"/>
        <v>100</v>
      </c>
      <c r="Q48" s="26">
        <f t="shared" si="6"/>
        <v>100</v>
      </c>
      <c r="R48" s="26">
        <f t="shared" si="6"/>
        <v>99.99999999999999</v>
      </c>
      <c r="S48" s="26">
        <f t="shared" si="6"/>
        <v>99.99999999999999</v>
      </c>
      <c r="T48" s="26">
        <f t="shared" si="6"/>
        <v>100</v>
      </c>
      <c r="U48" s="26">
        <f t="shared" si="6"/>
        <v>100</v>
      </c>
      <c r="V48" s="26">
        <f t="shared" si="6"/>
        <v>99.99999999999999</v>
      </c>
      <c r="W48" s="26">
        <f t="shared" si="6"/>
        <v>100</v>
      </c>
      <c r="X48" s="26">
        <f t="shared" si="6"/>
        <v>100</v>
      </c>
      <c r="Y48" s="26">
        <f t="shared" si="6"/>
        <v>100</v>
      </c>
      <c r="Z48" s="26">
        <f t="shared" si="6"/>
        <v>100</v>
      </c>
      <c r="AA48" s="26">
        <f t="shared" si="6"/>
        <v>100</v>
      </c>
      <c r="AB48" s="26">
        <f t="shared" si="6"/>
        <v>100</v>
      </c>
      <c r="AC48" s="26">
        <f>SUM(AC49:AC59)</f>
        <v>100</v>
      </c>
    </row>
    <row r="49" spans="1:29" ht="15" customHeight="1">
      <c r="A49" s="16" t="s">
        <v>3</v>
      </c>
      <c r="B49" s="27">
        <f aca="true" t="shared" si="7" ref="B49:AC58">B8/B$7*100</f>
        <v>9.880749574105621</v>
      </c>
      <c r="C49" s="27">
        <f t="shared" si="7"/>
        <v>6.148491879350348</v>
      </c>
      <c r="D49" s="27">
        <f t="shared" si="7"/>
        <v>5.120910384068279</v>
      </c>
      <c r="E49" s="27">
        <f t="shared" si="7"/>
        <v>3.14411964649898</v>
      </c>
      <c r="F49" s="27">
        <f t="shared" si="7"/>
        <v>0.9308510638297872</v>
      </c>
      <c r="G49" s="27">
        <f t="shared" si="7"/>
        <v>0.4236301848144873</v>
      </c>
      <c r="H49" s="27">
        <f t="shared" si="7"/>
        <v>1.6392447331673852</v>
      </c>
      <c r="I49" s="27">
        <f t="shared" si="7"/>
        <v>0.9479992575110711</v>
      </c>
      <c r="J49" s="27">
        <f t="shared" si="7"/>
        <v>1.0375339402651333</v>
      </c>
      <c r="K49" s="27">
        <f t="shared" si="7"/>
        <v>0.9743046516743421</v>
      </c>
      <c r="L49" s="27">
        <f t="shared" si="7"/>
        <v>1.0050603278195755</v>
      </c>
      <c r="M49" s="27">
        <f t="shared" si="7"/>
        <v>0.6002703587605499</v>
      </c>
      <c r="N49" s="27">
        <f t="shared" si="7"/>
        <v>1.097405741417549</v>
      </c>
      <c r="O49" s="27">
        <f t="shared" si="7"/>
        <v>0.8013146796195574</v>
      </c>
      <c r="P49" s="27">
        <f t="shared" si="7"/>
        <v>0.8086642187867733</v>
      </c>
      <c r="Q49" s="27">
        <f t="shared" si="7"/>
        <v>0.5068628743073692</v>
      </c>
      <c r="R49" s="27">
        <f t="shared" si="7"/>
        <v>0.6032352860926256</v>
      </c>
      <c r="S49" s="27">
        <f t="shared" si="7"/>
        <v>0.5407365562172493</v>
      </c>
      <c r="T49" s="27">
        <f t="shared" si="7"/>
        <v>0.3523193883767408</v>
      </c>
      <c r="U49" s="27">
        <f t="shared" si="7"/>
        <v>0.39906652554274463</v>
      </c>
      <c r="V49" s="27">
        <f t="shared" si="7"/>
        <v>0.4988445228499304</v>
      </c>
      <c r="W49" s="27">
        <f t="shared" si="7"/>
        <v>1.1795705373392351</v>
      </c>
      <c r="X49" s="27">
        <f t="shared" si="7"/>
        <v>1.4763456924599567</v>
      </c>
      <c r="Y49" s="27">
        <f t="shared" si="7"/>
        <v>1.4181377000930515</v>
      </c>
      <c r="Z49" s="27">
        <f t="shared" si="7"/>
        <v>1.3921504512207021</v>
      </c>
      <c r="AA49" s="27">
        <f t="shared" si="7"/>
        <v>1.4915669101869549</v>
      </c>
      <c r="AB49" s="27">
        <f t="shared" si="7"/>
        <v>1.5369236098039218</v>
      </c>
      <c r="AC49" s="27">
        <f t="shared" si="7"/>
        <v>1.535219500142134</v>
      </c>
    </row>
    <row r="50" spans="1:29" ht="15" customHeight="1">
      <c r="A50" s="16" t="s">
        <v>4</v>
      </c>
      <c r="B50" s="27">
        <f t="shared" si="7"/>
        <v>4.940374787052811</v>
      </c>
      <c r="C50" s="27">
        <f t="shared" si="7"/>
        <v>2.842227378190255</v>
      </c>
      <c r="D50" s="27">
        <f t="shared" si="7"/>
        <v>4.623044096728307</v>
      </c>
      <c r="E50" s="27">
        <f t="shared" si="7"/>
        <v>1.699524133242692</v>
      </c>
      <c r="F50" s="27">
        <f t="shared" si="7"/>
        <v>3.404255319148936</v>
      </c>
      <c r="G50" s="27">
        <f t="shared" si="7"/>
        <v>1.219682510125227</v>
      </c>
      <c r="H50" s="27">
        <f t="shared" si="7"/>
        <v>3.348309149414122</v>
      </c>
      <c r="I50" s="27">
        <f t="shared" si="7"/>
        <v>1.7223091405690647</v>
      </c>
      <c r="J50" s="27">
        <f t="shared" si="7"/>
        <v>2.4916147580258743</v>
      </c>
      <c r="K50" s="27">
        <f t="shared" si="7"/>
        <v>2.096031940068064</v>
      </c>
      <c r="L50" s="27">
        <f t="shared" si="7"/>
        <v>1.9975749146316453</v>
      </c>
      <c r="M50" s="27">
        <f t="shared" si="7"/>
        <v>1.6252082415849152</v>
      </c>
      <c r="N50" s="27">
        <f t="shared" si="7"/>
        <v>4.374004310748758</v>
      </c>
      <c r="O50" s="27">
        <f t="shared" si="7"/>
        <v>2.6842587475640616</v>
      </c>
      <c r="P50" s="27">
        <f t="shared" si="7"/>
        <v>3.109497202136064</v>
      </c>
      <c r="Q50" s="27">
        <f t="shared" si="7"/>
        <v>1.654831991659869</v>
      </c>
      <c r="R50" s="27">
        <f t="shared" si="7"/>
        <v>1.7511149383117677</v>
      </c>
      <c r="S50" s="27">
        <f t="shared" si="7"/>
        <v>1.6767218799553052</v>
      </c>
      <c r="T50" s="27">
        <f t="shared" si="7"/>
        <v>1.279780642471498</v>
      </c>
      <c r="U50" s="27">
        <f t="shared" si="7"/>
        <v>1.4332861505198768</v>
      </c>
      <c r="V50" s="27">
        <f t="shared" si="7"/>
        <v>2.1800070066967354</v>
      </c>
      <c r="W50" s="27">
        <f t="shared" si="7"/>
        <v>1.7813063949894687</v>
      </c>
      <c r="X50" s="27">
        <f t="shared" si="7"/>
        <v>1.928966458560514</v>
      </c>
      <c r="Y50" s="27">
        <f t="shared" si="7"/>
        <v>1.8324553439525302</v>
      </c>
      <c r="Z50" s="27">
        <f t="shared" si="7"/>
        <v>2.290696427428525</v>
      </c>
      <c r="AA50" s="27">
        <f t="shared" si="7"/>
        <v>2.3292391815633917</v>
      </c>
      <c r="AB50" s="27">
        <f t="shared" si="7"/>
        <v>2.116142470768406</v>
      </c>
      <c r="AC50" s="27">
        <f t="shared" si="7"/>
        <v>2.090229031321827</v>
      </c>
    </row>
    <row r="51" spans="1:29" ht="15" customHeight="1">
      <c r="A51" s="16" t="s">
        <v>5</v>
      </c>
      <c r="B51" s="27">
        <f t="shared" si="7"/>
        <v>2.555366269165247</v>
      </c>
      <c r="C51" s="27">
        <f t="shared" si="7"/>
        <v>1.5081206496519721</v>
      </c>
      <c r="D51" s="27">
        <f t="shared" si="7"/>
        <v>2.987197724039829</v>
      </c>
      <c r="E51" s="27">
        <f t="shared" si="7"/>
        <v>9.398368456832088</v>
      </c>
      <c r="F51" s="27">
        <f t="shared" si="7"/>
        <v>9.54122340425532</v>
      </c>
      <c r="G51" s="27">
        <f t="shared" si="7"/>
        <v>3.3936967552721007</v>
      </c>
      <c r="H51" s="27">
        <f t="shared" si="7"/>
        <v>4.401675672393904</v>
      </c>
      <c r="I51" s="27">
        <f t="shared" si="7"/>
        <v>1.5857442125639734</v>
      </c>
      <c r="J51" s="27">
        <f t="shared" si="7"/>
        <v>4.520044721290529</v>
      </c>
      <c r="K51" s="27">
        <f t="shared" si="7"/>
        <v>1.4778122167222656</v>
      </c>
      <c r="L51" s="27">
        <f t="shared" si="7"/>
        <v>1.6406262935805285</v>
      </c>
      <c r="M51" s="27">
        <f t="shared" si="7"/>
        <v>1.3611003662947005</v>
      </c>
      <c r="N51" s="27">
        <f t="shared" si="7"/>
        <v>0.9900274888326618</v>
      </c>
      <c r="O51" s="27">
        <f t="shared" si="7"/>
        <v>1.1550711148599517</v>
      </c>
      <c r="P51" s="27">
        <f t="shared" si="7"/>
        <v>0.894630379183116</v>
      </c>
      <c r="Q51" s="27">
        <f t="shared" si="7"/>
        <v>1.1872045225764607</v>
      </c>
      <c r="R51" s="27">
        <f t="shared" si="7"/>
        <v>0.4837499580696232</v>
      </c>
      <c r="S51" s="27">
        <f t="shared" si="7"/>
        <v>0.6744259518710631</v>
      </c>
      <c r="T51" s="27">
        <f t="shared" si="7"/>
        <v>1.0193391727741379</v>
      </c>
      <c r="U51" s="27">
        <f t="shared" si="7"/>
        <v>2.429617531298595</v>
      </c>
      <c r="V51" s="27">
        <f t="shared" si="7"/>
        <v>1.2502629787872306</v>
      </c>
      <c r="W51" s="27">
        <f t="shared" si="7"/>
        <v>0.8046267835733046</v>
      </c>
      <c r="X51" s="27">
        <f t="shared" si="7"/>
        <v>0.5438060281011765</v>
      </c>
      <c r="Y51" s="27">
        <f t="shared" si="7"/>
        <v>0.6148442434108584</v>
      </c>
      <c r="Z51" s="27">
        <f t="shared" si="7"/>
        <v>0.5900414532632534</v>
      </c>
      <c r="AA51" s="27">
        <f t="shared" si="7"/>
        <v>0.9262176075744616</v>
      </c>
      <c r="AB51" s="27">
        <f t="shared" si="7"/>
        <v>0.9427065463974352</v>
      </c>
      <c r="AC51" s="27">
        <f t="shared" si="7"/>
        <v>0.7905918199472965</v>
      </c>
    </row>
    <row r="52" spans="1:29" ht="15" customHeight="1">
      <c r="A52" s="16" t="s">
        <v>6</v>
      </c>
      <c r="B52" s="27">
        <f t="shared" si="7"/>
        <v>31.51618398637138</v>
      </c>
      <c r="C52" s="27">
        <f t="shared" si="7"/>
        <v>23.317865429234338</v>
      </c>
      <c r="D52" s="27">
        <f t="shared" si="7"/>
        <v>23.897581792318633</v>
      </c>
      <c r="E52" s="27">
        <f t="shared" si="7"/>
        <v>8.786539768864717</v>
      </c>
      <c r="F52" s="27">
        <f t="shared" si="7"/>
        <v>3.776595744680851</v>
      </c>
      <c r="G52" s="27">
        <f t="shared" si="7"/>
        <v>4.5575159443228905</v>
      </c>
      <c r="H52" s="27">
        <f t="shared" si="7"/>
        <v>11.91791633780584</v>
      </c>
      <c r="I52" s="27">
        <f t="shared" si="7"/>
        <v>9.346079393280474</v>
      </c>
      <c r="J52" s="27">
        <f t="shared" si="7"/>
        <v>6.25075866475004</v>
      </c>
      <c r="K52" s="27">
        <f t="shared" si="7"/>
        <v>6.345197956407278</v>
      </c>
      <c r="L52" s="27">
        <f t="shared" si="7"/>
        <v>16.631831538082373</v>
      </c>
      <c r="M52" s="27">
        <f t="shared" si="7"/>
        <v>18.00547765713153</v>
      </c>
      <c r="N52" s="27">
        <f t="shared" si="7"/>
        <v>12.334247024646237</v>
      </c>
      <c r="O52" s="27">
        <f t="shared" si="7"/>
        <v>3.2078037288036994</v>
      </c>
      <c r="P52" s="27">
        <f t="shared" si="7"/>
        <v>4.042704386216954</v>
      </c>
      <c r="Q52" s="27">
        <f t="shared" si="7"/>
        <v>0.8717032185110853</v>
      </c>
      <c r="R52" s="27">
        <f t="shared" si="7"/>
        <v>0.6749623814221275</v>
      </c>
      <c r="S52" s="27">
        <f t="shared" si="7"/>
        <v>0.6138159805000697</v>
      </c>
      <c r="T52" s="27">
        <f t="shared" si="7"/>
        <v>0.4188173757663272</v>
      </c>
      <c r="U52" s="27">
        <f t="shared" si="7"/>
        <v>0.7742727851915886</v>
      </c>
      <c r="V52" s="27">
        <f t="shared" si="7"/>
        <v>0.6486878522905564</v>
      </c>
      <c r="W52" s="27">
        <f t="shared" si="7"/>
        <v>0.687495971327271</v>
      </c>
      <c r="X52" s="27">
        <f t="shared" si="7"/>
        <v>0.4801729772127771</v>
      </c>
      <c r="Y52" s="27">
        <f t="shared" si="7"/>
        <v>0.484899573111267</v>
      </c>
      <c r="Z52" s="27">
        <f t="shared" si="7"/>
        <v>0.914808199151281</v>
      </c>
      <c r="AA52" s="27">
        <f t="shared" si="7"/>
        <v>0.6049904968056942</v>
      </c>
      <c r="AB52" s="27">
        <f t="shared" si="7"/>
        <v>0.7480259729183552</v>
      </c>
      <c r="AC52" s="27">
        <f t="shared" si="7"/>
        <v>0.6323644941038314</v>
      </c>
    </row>
    <row r="53" spans="1:29" ht="15" customHeight="1">
      <c r="A53" s="16" t="s">
        <v>7</v>
      </c>
      <c r="B53" s="27">
        <f t="shared" si="7"/>
        <v>0</v>
      </c>
      <c r="C53" s="27">
        <f t="shared" si="7"/>
        <v>0</v>
      </c>
      <c r="D53" s="27">
        <f t="shared" si="7"/>
        <v>0</v>
      </c>
      <c r="E53" s="27">
        <f t="shared" si="7"/>
        <v>0</v>
      </c>
      <c r="F53" s="27">
        <f t="shared" si="7"/>
        <v>0</v>
      </c>
      <c r="G53" s="27">
        <f t="shared" si="7"/>
        <v>0</v>
      </c>
      <c r="H53" s="27">
        <f t="shared" si="7"/>
        <v>0</v>
      </c>
      <c r="I53" s="27">
        <f t="shared" si="7"/>
        <v>0</v>
      </c>
      <c r="J53" s="27">
        <f t="shared" si="7"/>
        <v>0</v>
      </c>
      <c r="K53" s="27">
        <f t="shared" si="7"/>
        <v>0</v>
      </c>
      <c r="L53" s="27">
        <f t="shared" si="7"/>
        <v>0</v>
      </c>
      <c r="M53" s="27">
        <f t="shared" si="7"/>
        <v>0</v>
      </c>
      <c r="N53" s="27">
        <f t="shared" si="7"/>
        <v>0</v>
      </c>
      <c r="O53" s="27">
        <f t="shared" si="7"/>
        <v>0</v>
      </c>
      <c r="P53" s="27">
        <f t="shared" si="7"/>
        <v>0</v>
      </c>
      <c r="Q53" s="27">
        <f t="shared" si="7"/>
        <v>0</v>
      </c>
      <c r="R53" s="27">
        <f t="shared" si="7"/>
        <v>0</v>
      </c>
      <c r="S53" s="27">
        <f t="shared" si="7"/>
        <v>0</v>
      </c>
      <c r="T53" s="27">
        <f t="shared" si="7"/>
        <v>0</v>
      </c>
      <c r="U53" s="27">
        <f t="shared" si="7"/>
        <v>0</v>
      </c>
      <c r="V53" s="27">
        <f t="shared" si="7"/>
        <v>0</v>
      </c>
      <c r="W53" s="27">
        <f t="shared" si="7"/>
        <v>0</v>
      </c>
      <c r="X53" s="27">
        <f t="shared" si="7"/>
        <v>0</v>
      </c>
      <c r="Y53" s="27">
        <f t="shared" si="7"/>
        <v>0</v>
      </c>
      <c r="Z53" s="27">
        <f t="shared" si="7"/>
        <v>0</v>
      </c>
      <c r="AA53" s="27">
        <f t="shared" si="7"/>
        <v>0</v>
      </c>
      <c r="AB53" s="27">
        <f t="shared" si="7"/>
        <v>0</v>
      </c>
      <c r="AC53" s="27">
        <f t="shared" si="7"/>
        <v>1.5253446664266057</v>
      </c>
    </row>
    <row r="54" spans="1:29" ht="15" customHeight="1">
      <c r="A54" s="16" t="s">
        <v>8</v>
      </c>
      <c r="B54" s="27">
        <f t="shared" si="7"/>
        <v>47.018739352640544</v>
      </c>
      <c r="C54" s="27">
        <f t="shared" si="7"/>
        <v>65.31322505800465</v>
      </c>
      <c r="D54" s="27">
        <f t="shared" si="7"/>
        <v>62.58890469416786</v>
      </c>
      <c r="E54" s="27">
        <f t="shared" si="7"/>
        <v>59.68728755948335</v>
      </c>
      <c r="F54" s="27">
        <f t="shared" si="7"/>
        <v>59.92686170212767</v>
      </c>
      <c r="G54" s="27">
        <f t="shared" si="7"/>
        <v>61.84069642940273</v>
      </c>
      <c r="H54" s="27">
        <f t="shared" si="7"/>
        <v>63.21413393236598</v>
      </c>
      <c r="I54" s="27">
        <f t="shared" si="7"/>
        <v>65.41857813370105</v>
      </c>
      <c r="J54" s="27">
        <f t="shared" si="7"/>
        <v>72.40440824149496</v>
      </c>
      <c r="K54" s="27">
        <f t="shared" si="7"/>
        <v>67.59794842121045</v>
      </c>
      <c r="L54" s="27">
        <f t="shared" si="7"/>
        <v>73.73628725034293</v>
      </c>
      <c r="M54" s="27">
        <f t="shared" si="7"/>
        <v>58.84054171096537</v>
      </c>
      <c r="N54" s="27">
        <f t="shared" si="7"/>
        <v>73.61111111111111</v>
      </c>
      <c r="O54" s="27">
        <f t="shared" si="7"/>
        <v>85.79575201419388</v>
      </c>
      <c r="P54" s="27">
        <f t="shared" si="7"/>
        <v>82.26564989495961</v>
      </c>
      <c r="Q54" s="27">
        <f t="shared" si="7"/>
        <v>42.97890773291634</v>
      </c>
      <c r="R54" s="27">
        <f t="shared" si="7"/>
        <v>46.23319080892223</v>
      </c>
      <c r="S54" s="27">
        <f t="shared" si="7"/>
        <v>45.62471938317074</v>
      </c>
      <c r="T54" s="27">
        <f t="shared" si="7"/>
        <v>38.61719865194327</v>
      </c>
      <c r="U54" s="27">
        <f t="shared" si="7"/>
        <v>34.289938516839655</v>
      </c>
      <c r="V54" s="27">
        <f t="shared" si="7"/>
        <v>37.16496792687701</v>
      </c>
      <c r="W54" s="27">
        <f t="shared" si="7"/>
        <v>36.22151712186184</v>
      </c>
      <c r="X54" s="27">
        <f t="shared" si="7"/>
        <v>31.727073219603398</v>
      </c>
      <c r="Y54" s="27">
        <f t="shared" si="7"/>
        <v>31.998666646158195</v>
      </c>
      <c r="Z54" s="27">
        <f t="shared" si="7"/>
        <v>31.321909989383496</v>
      </c>
      <c r="AA54" s="27">
        <f t="shared" si="7"/>
        <v>31.418220562054827</v>
      </c>
      <c r="AB54" s="27">
        <f t="shared" si="7"/>
        <v>33.5133529035399</v>
      </c>
      <c r="AC54" s="27">
        <f t="shared" si="7"/>
        <v>28.530182798091364</v>
      </c>
    </row>
    <row r="55" spans="1:29" ht="15" customHeight="1">
      <c r="A55" s="16" t="s">
        <v>9</v>
      </c>
      <c r="B55" s="27">
        <f t="shared" si="7"/>
        <v>2.810902896081772</v>
      </c>
      <c r="C55" s="27">
        <f t="shared" si="7"/>
        <v>0</v>
      </c>
      <c r="D55" s="27">
        <f t="shared" si="7"/>
        <v>0</v>
      </c>
      <c r="E55" s="27">
        <f t="shared" si="7"/>
        <v>0</v>
      </c>
      <c r="F55" s="27">
        <f t="shared" si="7"/>
        <v>0</v>
      </c>
      <c r="G55" s="27">
        <f t="shared" si="7"/>
        <v>4.1152646524835905</v>
      </c>
      <c r="H55" s="27">
        <f t="shared" si="7"/>
        <v>1.3205027017181714</v>
      </c>
      <c r="I55" s="27">
        <f t="shared" si="7"/>
        <v>11.475431571689958</v>
      </c>
      <c r="J55" s="27">
        <f t="shared" si="7"/>
        <v>0</v>
      </c>
      <c r="K55" s="27">
        <f t="shared" si="7"/>
        <v>0</v>
      </c>
      <c r="L55" s="27">
        <f t="shared" si="7"/>
        <v>0</v>
      </c>
      <c r="M55" s="27">
        <f t="shared" si="7"/>
        <v>0</v>
      </c>
      <c r="N55" s="27">
        <f t="shared" si="7"/>
        <v>0</v>
      </c>
      <c r="O55" s="27">
        <f t="shared" si="7"/>
        <v>0</v>
      </c>
      <c r="P55" s="27">
        <f t="shared" si="7"/>
        <v>0</v>
      </c>
      <c r="Q55" s="27">
        <f t="shared" si="7"/>
        <v>0</v>
      </c>
      <c r="R55" s="27">
        <f t="shared" si="7"/>
        <v>0</v>
      </c>
      <c r="S55" s="27">
        <f t="shared" si="7"/>
        <v>0</v>
      </c>
      <c r="T55" s="27">
        <f t="shared" si="7"/>
        <v>0</v>
      </c>
      <c r="U55" s="27">
        <f t="shared" si="7"/>
        <v>0</v>
      </c>
      <c r="V55" s="27">
        <f t="shared" si="7"/>
        <v>0</v>
      </c>
      <c r="W55" s="27">
        <f t="shared" si="7"/>
        <v>0</v>
      </c>
      <c r="X55" s="27">
        <f t="shared" si="7"/>
        <v>4.760571736955381</v>
      </c>
      <c r="Y55" s="27">
        <f t="shared" si="7"/>
        <v>2.2454843293052464</v>
      </c>
      <c r="Z55" s="27">
        <f t="shared" si="7"/>
        <v>0.5597876357856911</v>
      </c>
      <c r="AA55" s="27">
        <f t="shared" si="7"/>
        <v>0</v>
      </c>
      <c r="AB55" s="27">
        <f t="shared" si="7"/>
        <v>0</v>
      </c>
      <c r="AC55" s="27">
        <f t="shared" si="7"/>
        <v>0.3629437171594175</v>
      </c>
    </row>
    <row r="56" spans="1:29" ht="15" customHeight="1">
      <c r="A56" s="16" t="s">
        <v>10</v>
      </c>
      <c r="B56" s="27">
        <f t="shared" si="7"/>
        <v>0.7666098807495741</v>
      </c>
      <c r="C56" s="27">
        <f t="shared" si="7"/>
        <v>0.5220417633410672</v>
      </c>
      <c r="D56" s="27">
        <f t="shared" si="7"/>
        <v>0.46230440967283076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21.362818969853294</v>
      </c>
      <c r="L56" s="27">
        <f t="shared" si="7"/>
        <v>4.774832606699297</v>
      </c>
      <c r="M56" s="27">
        <f t="shared" si="7"/>
        <v>19.463153802035183</v>
      </c>
      <c r="N56" s="27">
        <f t="shared" si="7"/>
        <v>7.072712647986755</v>
      </c>
      <c r="O56" s="27">
        <f t="shared" si="7"/>
        <v>6.209643407696111</v>
      </c>
      <c r="P56" s="27">
        <f t="shared" si="7"/>
        <v>8.83991157696871</v>
      </c>
      <c r="Q56" s="27">
        <f t="shared" si="7"/>
        <v>1.0124200016994178</v>
      </c>
      <c r="R56" s="27">
        <f t="shared" si="7"/>
        <v>0</v>
      </c>
      <c r="S56" s="27">
        <f t="shared" si="7"/>
        <v>0</v>
      </c>
      <c r="T56" s="27">
        <f t="shared" si="7"/>
        <v>0</v>
      </c>
      <c r="U56" s="27">
        <f t="shared" si="7"/>
        <v>0</v>
      </c>
      <c r="V56" s="27">
        <f t="shared" si="7"/>
        <v>0</v>
      </c>
      <c r="W56" s="27">
        <f t="shared" si="7"/>
        <v>0</v>
      </c>
      <c r="X56" s="27">
        <f t="shared" si="7"/>
        <v>0</v>
      </c>
      <c r="Y56" s="27">
        <f t="shared" si="7"/>
        <v>0</v>
      </c>
      <c r="Z56" s="27">
        <f t="shared" si="7"/>
        <v>0</v>
      </c>
      <c r="AA56" s="27">
        <f t="shared" si="7"/>
        <v>0</v>
      </c>
      <c r="AB56" s="27">
        <f t="shared" si="7"/>
        <v>0</v>
      </c>
      <c r="AC56" s="27">
        <f t="shared" si="7"/>
        <v>0</v>
      </c>
    </row>
    <row r="57" spans="1:29" ht="15" customHeight="1">
      <c r="A57" s="16" t="s">
        <v>11</v>
      </c>
      <c r="B57" s="27">
        <f t="shared" si="7"/>
        <v>0</v>
      </c>
      <c r="C57" s="27">
        <f t="shared" si="7"/>
        <v>0</v>
      </c>
      <c r="D57" s="27">
        <f t="shared" si="7"/>
        <v>0</v>
      </c>
      <c r="E57" s="27">
        <f t="shared" si="7"/>
        <v>0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</v>
      </c>
      <c r="L57" s="27">
        <f t="shared" si="7"/>
        <v>0</v>
      </c>
      <c r="M57" s="27">
        <f t="shared" si="7"/>
        <v>0</v>
      </c>
      <c r="N57" s="27">
        <f t="shared" si="7"/>
        <v>0</v>
      </c>
      <c r="O57" s="27">
        <f t="shared" si="7"/>
        <v>0</v>
      </c>
      <c r="P57" s="27">
        <f t="shared" si="7"/>
        <v>0</v>
      </c>
      <c r="Q57" s="27">
        <f t="shared" si="7"/>
        <v>51.749887117809</v>
      </c>
      <c r="R57" s="27">
        <f t="shared" si="7"/>
        <v>50.21447472155741</v>
      </c>
      <c r="S57" s="27">
        <f t="shared" si="7"/>
        <v>50.82402732516138</v>
      </c>
      <c r="T57" s="27">
        <f t="shared" si="7"/>
        <v>58.27459907209194</v>
      </c>
      <c r="U57" s="27">
        <f t="shared" si="7"/>
        <v>55.434154889316865</v>
      </c>
      <c r="V57" s="27">
        <f t="shared" si="7"/>
        <v>56.939789974122476</v>
      </c>
      <c r="W57" s="27">
        <f t="shared" si="7"/>
        <v>57.98202666011234</v>
      </c>
      <c r="X57" s="27">
        <f t="shared" si="7"/>
        <v>59.0830638871068</v>
      </c>
      <c r="Y57" s="27">
        <f t="shared" si="7"/>
        <v>61.405512163968844</v>
      </c>
      <c r="Z57" s="27">
        <f t="shared" si="7"/>
        <v>62.93060584376706</v>
      </c>
      <c r="AA57" s="27">
        <f t="shared" si="7"/>
        <v>63.22976524181466</v>
      </c>
      <c r="AB57" s="27">
        <f t="shared" si="7"/>
        <v>61.142848496571986</v>
      </c>
      <c r="AC57" s="27">
        <f t="shared" si="7"/>
        <v>64.53312397280752</v>
      </c>
    </row>
    <row r="58" spans="1:29" ht="15" customHeight="1">
      <c r="A58" s="16" t="s">
        <v>12</v>
      </c>
      <c r="B58" s="27">
        <f t="shared" si="7"/>
        <v>0</v>
      </c>
      <c r="C58" s="27">
        <f t="shared" si="7"/>
        <v>0</v>
      </c>
      <c r="D58" s="27">
        <f t="shared" si="7"/>
        <v>0</v>
      </c>
      <c r="E58" s="27">
        <f aca="true" t="shared" si="8" ref="E58:AC58">E17/E$7*100</f>
        <v>16.689326988443238</v>
      </c>
      <c r="F58" s="27">
        <f t="shared" si="8"/>
        <v>13.34441489361702</v>
      </c>
      <c r="G58" s="27">
        <f t="shared" si="8"/>
        <v>16.526232484521206</v>
      </c>
      <c r="H58" s="27">
        <f t="shared" si="8"/>
        <v>11.565782284014329</v>
      </c>
      <c r="I58" s="27">
        <f t="shared" si="8"/>
        <v>8.179311076343772</v>
      </c>
      <c r="J58" s="27">
        <f t="shared" si="8"/>
        <v>13.295639674173454</v>
      </c>
      <c r="K58" s="27">
        <f t="shared" si="8"/>
        <v>0</v>
      </c>
      <c r="L58" s="27">
        <f t="shared" si="8"/>
        <v>0</v>
      </c>
      <c r="M58" s="27">
        <f t="shared" si="8"/>
        <v>0</v>
      </c>
      <c r="N58" s="27">
        <f t="shared" si="8"/>
        <v>0</v>
      </c>
      <c r="O58" s="27">
        <f t="shared" si="8"/>
        <v>0</v>
      </c>
      <c r="P58" s="27">
        <f t="shared" si="8"/>
        <v>0</v>
      </c>
      <c r="Q58" s="27">
        <f t="shared" si="8"/>
        <v>0</v>
      </c>
      <c r="R58" s="27">
        <f t="shared" si="8"/>
        <v>0</v>
      </c>
      <c r="S58" s="27">
        <f t="shared" si="8"/>
        <v>0</v>
      </c>
      <c r="T58" s="27">
        <f t="shared" si="8"/>
        <v>0</v>
      </c>
      <c r="U58" s="27">
        <f t="shared" si="8"/>
        <v>0</v>
      </c>
      <c r="V58" s="27">
        <f t="shared" si="8"/>
        <v>0</v>
      </c>
      <c r="W58" s="27">
        <f t="shared" si="8"/>
        <v>0</v>
      </c>
      <c r="X58" s="27">
        <f t="shared" si="8"/>
        <v>0</v>
      </c>
      <c r="Y58" s="27">
        <f t="shared" si="8"/>
        <v>0</v>
      </c>
      <c r="Z58" s="27">
        <f t="shared" si="8"/>
        <v>0</v>
      </c>
      <c r="AA58" s="27">
        <f t="shared" si="8"/>
        <v>0</v>
      </c>
      <c r="AB58" s="27">
        <f t="shared" si="8"/>
        <v>0</v>
      </c>
      <c r="AC58" s="27">
        <f t="shared" si="8"/>
        <v>0</v>
      </c>
    </row>
    <row r="59" spans="1:29" ht="15" customHeight="1">
      <c r="A59" s="16" t="s">
        <v>13</v>
      </c>
      <c r="B59" s="27">
        <f aca="true" t="shared" si="9" ref="B59:AB59">B18/B$7*100</f>
        <v>0.5110732538330494</v>
      </c>
      <c r="C59" s="27">
        <f t="shared" si="9"/>
        <v>0.34802784222737815</v>
      </c>
      <c r="D59" s="27">
        <f t="shared" si="9"/>
        <v>0.3200568990042674</v>
      </c>
      <c r="E59" s="27">
        <f t="shared" si="9"/>
        <v>0.5948334466349422</v>
      </c>
      <c r="F59" s="27">
        <f t="shared" si="9"/>
        <v>9.075797872340425</v>
      </c>
      <c r="G59" s="27">
        <f t="shared" si="9"/>
        <v>7.923281039057772</v>
      </c>
      <c r="H59" s="27">
        <f t="shared" si="9"/>
        <v>2.592435189120272</v>
      </c>
      <c r="I59" s="27">
        <f t="shared" si="9"/>
        <v>1.3245472143406434</v>
      </c>
      <c r="J59" s="27">
        <f t="shared" si="9"/>
        <v>0</v>
      </c>
      <c r="K59" s="27">
        <f t="shared" si="9"/>
        <v>0.14588584406432006</v>
      </c>
      <c r="L59" s="27">
        <f t="shared" si="9"/>
        <v>0.21378706884363927</v>
      </c>
      <c r="M59" s="27">
        <f t="shared" si="9"/>
        <v>0.10424786322776021</v>
      </c>
      <c r="N59" s="27">
        <f t="shared" si="9"/>
        <v>0.5204916752569269</v>
      </c>
      <c r="O59" s="27">
        <f t="shared" si="9"/>
        <v>0.14615630726273232</v>
      </c>
      <c r="P59" s="27">
        <f t="shared" si="9"/>
        <v>0.038942341748760836</v>
      </c>
      <c r="Q59" s="27">
        <f t="shared" si="9"/>
        <v>0.03818254052045336</v>
      </c>
      <c r="R59" s="27">
        <f t="shared" si="9"/>
        <v>0.03927190562421095</v>
      </c>
      <c r="S59" s="27">
        <f t="shared" si="9"/>
        <v>0.045552923124179606</v>
      </c>
      <c r="T59" s="27">
        <f t="shared" si="9"/>
        <v>0.037945696576084625</v>
      </c>
      <c r="U59" s="27">
        <f t="shared" si="9"/>
        <v>5.23966360129067</v>
      </c>
      <c r="V59" s="27">
        <f t="shared" si="9"/>
        <v>1.3174397383760499</v>
      </c>
      <c r="W59" s="27">
        <f t="shared" si="9"/>
        <v>1.3434565307965456</v>
      </c>
      <c r="X59" s="27">
        <f t="shared" si="9"/>
        <v>0</v>
      </c>
      <c r="Y59" s="27">
        <f t="shared" si="9"/>
        <v>0</v>
      </c>
      <c r="Z59" s="27">
        <f t="shared" si="9"/>
        <v>0</v>
      </c>
      <c r="AA59" s="27">
        <f t="shared" si="9"/>
        <v>0</v>
      </c>
      <c r="AB59" s="27">
        <f t="shared" si="9"/>
        <v>0</v>
      </c>
      <c r="AC59" s="27"/>
    </row>
    <row r="60" spans="2:29" s="10" customFormat="1" ht="1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8"/>
      <c r="X60" s="28"/>
      <c r="Y60" s="28"/>
      <c r="Z60" s="28"/>
      <c r="AA60" s="28"/>
      <c r="AB60" s="28"/>
      <c r="AC60" s="28"/>
    </row>
    <row r="61" spans="1:29" s="10" customFormat="1" ht="15" customHeight="1">
      <c r="A61" s="7" t="s">
        <v>19</v>
      </c>
      <c r="B61" s="26">
        <f>SUM(B62:B74)</f>
        <v>100</v>
      </c>
      <c r="C61" s="26">
        <f aca="true" t="shared" si="10" ref="C61:S61">SUM(C62:C74)</f>
        <v>100</v>
      </c>
      <c r="D61" s="26">
        <f t="shared" si="10"/>
        <v>100</v>
      </c>
      <c r="E61" s="26">
        <f t="shared" si="10"/>
        <v>99.99999999999999</v>
      </c>
      <c r="F61" s="26">
        <f t="shared" si="10"/>
        <v>99.99999999999999</v>
      </c>
      <c r="G61" s="26">
        <f t="shared" si="10"/>
        <v>100</v>
      </c>
      <c r="H61" s="26">
        <f t="shared" si="10"/>
        <v>100</v>
      </c>
      <c r="I61" s="26">
        <f t="shared" si="10"/>
        <v>100</v>
      </c>
      <c r="J61" s="26">
        <f t="shared" si="10"/>
        <v>100</v>
      </c>
      <c r="K61" s="26">
        <f t="shared" si="10"/>
        <v>100.00000000000001</v>
      </c>
      <c r="L61" s="26">
        <f t="shared" si="10"/>
        <v>100</v>
      </c>
      <c r="M61" s="26">
        <f t="shared" si="10"/>
        <v>100.00000000000001</v>
      </c>
      <c r="N61" s="26">
        <f t="shared" si="10"/>
        <v>100</v>
      </c>
      <c r="O61" s="26">
        <f t="shared" si="10"/>
        <v>99.99999999999999</v>
      </c>
      <c r="P61" s="26">
        <f t="shared" si="10"/>
        <v>99.99999999999999</v>
      </c>
      <c r="Q61" s="26">
        <f t="shared" si="10"/>
        <v>100</v>
      </c>
      <c r="R61" s="26">
        <f t="shared" si="10"/>
        <v>100</v>
      </c>
      <c r="S61" s="26">
        <f t="shared" si="10"/>
        <v>100.00000000000001</v>
      </c>
      <c r="T61" s="26">
        <f>SUM(T62:T76)</f>
        <v>100</v>
      </c>
      <c r="U61" s="26">
        <f>SUM(U62:U76)</f>
        <v>100.00000000000001</v>
      </c>
      <c r="V61" s="26">
        <f>SUM(V62:V76)</f>
        <v>100</v>
      </c>
      <c r="W61" s="26">
        <f>SUM(W62:W76)</f>
        <v>100</v>
      </c>
      <c r="X61" s="26">
        <f>X62+X66+X69+X72+X73+X74+X75+X76</f>
        <v>100.00000000000001</v>
      </c>
      <c r="Y61" s="26">
        <f>Y62+Y66+Y69+Y72+Y73+Y74+Y75+Y76</f>
        <v>99.99999999999999</v>
      </c>
      <c r="Z61" s="26">
        <f>Z62+Z66+Z69+Z72+Z73+Z74+Z75+Z76</f>
        <v>100</v>
      </c>
      <c r="AA61" s="26">
        <f>AA62+AA66+AA69+AA72+AA73+AA74+AA75+AA76</f>
        <v>99.99999999999999</v>
      </c>
      <c r="AB61" s="26">
        <f>AB62+AB66+AB69+AB72+AB73+AB74+AB75+AB76</f>
        <v>100</v>
      </c>
      <c r="AC61" s="26">
        <f>AC62+AC66+AC69+AC72+AC73+AC74+AC75+AC76</f>
        <v>99.99999999999999</v>
      </c>
    </row>
    <row r="62" spans="1:29" ht="15" customHeight="1">
      <c r="A62" s="16" t="s">
        <v>14</v>
      </c>
      <c r="B62" s="27">
        <f aca="true" t="shared" si="11" ref="B62:AC62">B21/B$20*100</f>
        <v>41.396933560477</v>
      </c>
      <c r="C62" s="27">
        <f t="shared" si="11"/>
        <v>36.48491879350348</v>
      </c>
      <c r="D62" s="27">
        <f t="shared" si="11"/>
        <v>36.486486486486484</v>
      </c>
      <c r="E62" s="27">
        <f t="shared" si="11"/>
        <v>29.384772263766145</v>
      </c>
      <c r="F62" s="27">
        <f t="shared" si="11"/>
        <v>17.925531914893618</v>
      </c>
      <c r="G62" s="27">
        <f t="shared" si="11"/>
        <v>24.649690424095713</v>
      </c>
      <c r="H62" s="27">
        <f t="shared" si="11"/>
        <v>33.42237872624613</v>
      </c>
      <c r="I62" s="27">
        <f t="shared" si="11"/>
        <v>29.439686033252897</v>
      </c>
      <c r="J62" s="27">
        <f t="shared" si="11"/>
        <v>23.640951924612683</v>
      </c>
      <c r="K62" s="27">
        <f t="shared" si="11"/>
        <v>24.150626521030677</v>
      </c>
      <c r="L62" s="27">
        <f t="shared" si="11"/>
        <v>25.38807557780276</v>
      </c>
      <c r="M62" s="27">
        <f t="shared" si="11"/>
        <v>27.167106531112477</v>
      </c>
      <c r="N62" s="27">
        <f t="shared" si="11"/>
        <v>18.120372973479522</v>
      </c>
      <c r="O62" s="27">
        <f t="shared" si="11"/>
        <v>35.285295657485236</v>
      </c>
      <c r="P62" s="27">
        <f t="shared" si="11"/>
        <v>42.58421770003728</v>
      </c>
      <c r="Q62" s="27">
        <f t="shared" si="11"/>
        <v>19.66379030527147</v>
      </c>
      <c r="R62" s="27">
        <f t="shared" si="11"/>
        <v>15.58167079858282</v>
      </c>
      <c r="S62" s="27">
        <f t="shared" si="11"/>
        <v>24.04225717125234</v>
      </c>
      <c r="T62" s="27">
        <f t="shared" si="11"/>
        <v>6.046084786738897</v>
      </c>
      <c r="U62" s="27">
        <f t="shared" si="11"/>
        <v>18.288750484859754</v>
      </c>
      <c r="V62" s="27">
        <f t="shared" si="11"/>
        <v>16.838501910117454</v>
      </c>
      <c r="W62" s="27">
        <f t="shared" si="11"/>
        <v>7.084165364153907</v>
      </c>
      <c r="X62" s="27">
        <f t="shared" si="11"/>
        <v>6.865588308256336</v>
      </c>
      <c r="Y62" s="27">
        <f t="shared" si="11"/>
        <v>6.5531726951587075</v>
      </c>
      <c r="Z62" s="27">
        <f t="shared" si="11"/>
        <v>6.169243273057092</v>
      </c>
      <c r="AA62" s="27">
        <f t="shared" si="11"/>
        <v>6.785335019214542</v>
      </c>
      <c r="AB62" s="27">
        <f t="shared" si="11"/>
        <v>16.80739185782429</v>
      </c>
      <c r="AC62" s="27">
        <f t="shared" si="11"/>
        <v>8.972791283900046</v>
      </c>
    </row>
    <row r="63" spans="1:29" ht="15" customHeight="1">
      <c r="A63" s="18" t="s">
        <v>24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f aca="true" t="shared" si="12" ref="X63:AC71">X22/X$20*100</f>
        <v>6.865588308256336</v>
      </c>
      <c r="Y63" s="27">
        <f t="shared" si="12"/>
        <v>6.43870313266641</v>
      </c>
      <c r="Z63" s="27">
        <f t="shared" si="12"/>
        <v>6.169243273057092</v>
      </c>
      <c r="AA63" s="27">
        <f t="shared" si="12"/>
        <v>6.785335019214542</v>
      </c>
      <c r="AB63" s="27">
        <f t="shared" si="12"/>
        <v>16.80739185782429</v>
      </c>
      <c r="AC63" s="27">
        <f t="shared" si="12"/>
        <v>6.3626087456204</v>
      </c>
    </row>
    <row r="64" spans="1:29" ht="15" customHeight="1">
      <c r="A64" s="18" t="s">
        <v>25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f t="shared" si="12"/>
        <v>0</v>
      </c>
      <c r="Y64" s="27">
        <f t="shared" si="12"/>
        <v>0</v>
      </c>
      <c r="Z64" s="27">
        <f t="shared" si="12"/>
        <v>0</v>
      </c>
      <c r="AA64" s="27">
        <f t="shared" si="12"/>
        <v>0</v>
      </c>
      <c r="AB64" s="27">
        <f t="shared" si="12"/>
        <v>0</v>
      </c>
      <c r="AC64" s="27">
        <f t="shared" si="12"/>
        <v>0.7338063894992587</v>
      </c>
    </row>
    <row r="65" spans="1:29" ht="15" customHeight="1">
      <c r="A65" s="18" t="s">
        <v>26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f t="shared" si="12"/>
        <v>0</v>
      </c>
      <c r="Y65" s="27">
        <f t="shared" si="12"/>
        <v>0.11446956249229678</v>
      </c>
      <c r="Z65" s="27">
        <f t="shared" si="12"/>
        <v>0</v>
      </c>
      <c r="AA65" s="27">
        <f t="shared" si="12"/>
        <v>0</v>
      </c>
      <c r="AB65" s="27">
        <f t="shared" si="12"/>
        <v>0</v>
      </c>
      <c r="AC65" s="27">
        <f t="shared" si="12"/>
        <v>1.876376148780386</v>
      </c>
    </row>
    <row r="66" spans="1:29" ht="15" customHeight="1">
      <c r="A66" s="16" t="s">
        <v>15</v>
      </c>
      <c r="B66" s="27">
        <f aca="true" t="shared" si="13" ref="B66:W66">B25/B$20*100</f>
        <v>36.37137989778535</v>
      </c>
      <c r="C66" s="27">
        <f t="shared" si="13"/>
        <v>32.13457076566125</v>
      </c>
      <c r="D66" s="27">
        <f t="shared" si="13"/>
        <v>31.258890469416784</v>
      </c>
      <c r="E66" s="27">
        <f t="shared" si="13"/>
        <v>36.760707002039425</v>
      </c>
      <c r="F66" s="27">
        <f t="shared" si="13"/>
        <v>38.204787234042556</v>
      </c>
      <c r="G66" s="27">
        <f t="shared" si="13"/>
        <v>42.45612401657278</v>
      </c>
      <c r="H66" s="27">
        <f t="shared" si="13"/>
        <v>31.80741910023678</v>
      </c>
      <c r="I66" s="27">
        <f t="shared" si="13"/>
        <v>31.476227095542413</v>
      </c>
      <c r="J66" s="27">
        <f t="shared" si="13"/>
        <v>25.770963104935312</v>
      </c>
      <c r="K66" s="27">
        <f t="shared" si="13"/>
        <v>32.971203395339785</v>
      </c>
      <c r="L66" s="27">
        <f t="shared" si="13"/>
        <v>28.638185257461735</v>
      </c>
      <c r="M66" s="27">
        <f t="shared" si="13"/>
        <v>38.58175583601503</v>
      </c>
      <c r="N66" s="27">
        <f t="shared" si="13"/>
        <v>26.774669665448414</v>
      </c>
      <c r="O66" s="27">
        <f t="shared" si="13"/>
        <v>19.100120706204006</v>
      </c>
      <c r="P66" s="27">
        <f t="shared" si="13"/>
        <v>23.423167540630175</v>
      </c>
      <c r="Q66" s="27">
        <f t="shared" si="13"/>
        <v>58.28659005797263</v>
      </c>
      <c r="R66" s="27">
        <f t="shared" si="13"/>
        <v>9.145215910317008</v>
      </c>
      <c r="S66" s="27">
        <f t="shared" si="13"/>
        <v>6.20769476125738</v>
      </c>
      <c r="T66" s="27">
        <f t="shared" si="13"/>
        <v>8.949884498376765</v>
      </c>
      <c r="U66" s="27">
        <f t="shared" si="13"/>
        <v>7.983784545814005</v>
      </c>
      <c r="V66" s="27">
        <f t="shared" si="13"/>
        <v>6.617793977278626</v>
      </c>
      <c r="W66" s="27">
        <f t="shared" si="13"/>
        <v>6.532947677702405</v>
      </c>
      <c r="X66" s="27">
        <f t="shared" si="12"/>
        <v>6.637022282486845</v>
      </c>
      <c r="Y66" s="27">
        <f t="shared" si="12"/>
        <v>6.934082934377813</v>
      </c>
      <c r="Z66" s="27">
        <f t="shared" si="12"/>
        <v>6.813742141483203</v>
      </c>
      <c r="AA66" s="27">
        <f t="shared" si="12"/>
        <v>6.617973174010186</v>
      </c>
      <c r="AB66" s="27">
        <f t="shared" si="12"/>
        <v>4.9021882463290085</v>
      </c>
      <c r="AC66" s="27">
        <f t="shared" si="12"/>
        <v>9.705501427009244</v>
      </c>
    </row>
    <row r="67" spans="1:29" ht="15" customHeight="1">
      <c r="A67" s="19" t="s">
        <v>27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>
        <f t="shared" si="12"/>
        <v>0.288057098724837</v>
      </c>
      <c r="Y67" s="27">
        <f t="shared" si="12"/>
        <v>0.5611319328213652</v>
      </c>
      <c r="Z67" s="27">
        <f t="shared" si="12"/>
        <v>0.043426245541349634</v>
      </c>
      <c r="AA67" s="27">
        <f t="shared" si="12"/>
        <v>0.2928443643108583</v>
      </c>
      <c r="AB67" s="27">
        <f t="shared" si="12"/>
        <v>0.26035004664011324</v>
      </c>
      <c r="AC67" s="27">
        <f t="shared" si="12"/>
        <v>0.3953711360711524</v>
      </c>
    </row>
    <row r="68" spans="1:29" ht="15" customHeight="1">
      <c r="A68" s="19" t="s">
        <v>28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f t="shared" si="12"/>
        <v>6.348965183762006</v>
      </c>
      <c r="Y68" s="27">
        <f t="shared" si="12"/>
        <v>6.372951001556448</v>
      </c>
      <c r="Z68" s="27">
        <f t="shared" si="12"/>
        <v>6.770315895941853</v>
      </c>
      <c r="AA68" s="27">
        <f t="shared" si="12"/>
        <v>6.3251288096993274</v>
      </c>
      <c r="AB68" s="27">
        <f t="shared" si="12"/>
        <v>4.641838199688895</v>
      </c>
      <c r="AC68" s="27">
        <f t="shared" si="12"/>
        <v>9.310130290938092</v>
      </c>
    </row>
    <row r="69" spans="1:29" ht="15" customHeight="1">
      <c r="A69" s="16" t="s">
        <v>16</v>
      </c>
      <c r="B69" s="27">
        <f aca="true" t="shared" si="14" ref="B69:W69">B28/B$20*100</f>
        <v>21.720613287904598</v>
      </c>
      <c r="C69" s="27">
        <f t="shared" si="14"/>
        <v>30.8584686774942</v>
      </c>
      <c r="D69" s="27">
        <f t="shared" si="14"/>
        <v>31.04551920341394</v>
      </c>
      <c r="E69" s="27">
        <f t="shared" si="14"/>
        <v>30.0475866757308</v>
      </c>
      <c r="F69" s="27">
        <f t="shared" si="14"/>
        <v>24.940159574468083</v>
      </c>
      <c r="G69" s="27">
        <f t="shared" si="14"/>
        <v>3.435594246077929</v>
      </c>
      <c r="H69" s="27">
        <f t="shared" si="14"/>
        <v>3.363487341387894</v>
      </c>
      <c r="I69" s="27">
        <f t="shared" si="14"/>
        <v>23.48518999761343</v>
      </c>
      <c r="J69" s="27">
        <f t="shared" si="14"/>
        <v>43.041686631528506</v>
      </c>
      <c r="K69" s="27">
        <f t="shared" si="14"/>
        <v>40.34080281698034</v>
      </c>
      <c r="L69" s="27">
        <f t="shared" si="14"/>
        <v>38.263693781652115</v>
      </c>
      <c r="M69" s="27">
        <f t="shared" si="14"/>
        <v>30.767546764312893</v>
      </c>
      <c r="N69" s="27">
        <f t="shared" si="14"/>
        <v>50.35220066847843</v>
      </c>
      <c r="O69" s="27">
        <f t="shared" si="14"/>
        <v>39.102811145690936</v>
      </c>
      <c r="P69" s="27">
        <f t="shared" si="14"/>
        <v>28.654622261266965</v>
      </c>
      <c r="Q69" s="27">
        <f t="shared" si="14"/>
        <v>21.067362093947526</v>
      </c>
      <c r="R69" s="27">
        <f t="shared" si="14"/>
        <v>73.53463882247722</v>
      </c>
      <c r="S69" s="27">
        <f t="shared" si="14"/>
        <v>67.43976557668732</v>
      </c>
      <c r="T69" s="27">
        <f t="shared" si="14"/>
        <v>65.56939534448397</v>
      </c>
      <c r="U69" s="27">
        <f t="shared" si="14"/>
        <v>71.41333550418054</v>
      </c>
      <c r="V69" s="27">
        <f t="shared" si="14"/>
        <v>75.25271714154462</v>
      </c>
      <c r="W69" s="27">
        <f t="shared" si="14"/>
        <v>82.00125262653658</v>
      </c>
      <c r="X69" s="27">
        <f t="shared" si="12"/>
        <v>86.16137411253244</v>
      </c>
      <c r="Y69" s="27">
        <f t="shared" si="12"/>
        <v>85.18362533854359</v>
      </c>
      <c r="Z69" s="27">
        <f t="shared" si="12"/>
        <v>85.6973388640857</v>
      </c>
      <c r="AA69" s="27">
        <f t="shared" si="12"/>
        <v>84.51566637831355</v>
      </c>
      <c r="AB69" s="27">
        <f t="shared" si="12"/>
        <v>74.5523655637491</v>
      </c>
      <c r="AC69" s="27">
        <f t="shared" si="12"/>
        <v>79.97551871045368</v>
      </c>
    </row>
    <row r="70" spans="1:29" ht="15" customHeight="1">
      <c r="A70" s="18" t="s">
        <v>29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>
        <f t="shared" si="12"/>
        <v>67.02106474149845</v>
      </c>
      <c r="Y70" s="27">
        <f t="shared" si="12"/>
        <v>64.40740391172787</v>
      </c>
      <c r="Z70" s="27">
        <f t="shared" si="12"/>
        <v>68.8084230783085</v>
      </c>
      <c r="AA70" s="27">
        <f t="shared" si="12"/>
        <v>67.21492523254183</v>
      </c>
      <c r="AB70" s="27">
        <f t="shared" si="12"/>
        <v>56.81377827990162</v>
      </c>
      <c r="AC70" s="27">
        <f t="shared" si="12"/>
        <v>63.34849321463915</v>
      </c>
    </row>
    <row r="71" spans="1:29" ht="15" customHeight="1">
      <c r="A71" s="18" t="s">
        <v>30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f t="shared" si="12"/>
        <v>19.14030937103399</v>
      </c>
      <c r="Y71" s="27">
        <f t="shared" si="12"/>
        <v>20.776221426815717</v>
      </c>
      <c r="Z71" s="27">
        <f t="shared" si="12"/>
        <v>16.888915785777193</v>
      </c>
      <c r="AA71" s="27">
        <f t="shared" si="12"/>
        <v>17.300741145771713</v>
      </c>
      <c r="AB71" s="27">
        <f t="shared" si="12"/>
        <v>17.738587283847483</v>
      </c>
      <c r="AC71" s="27">
        <f t="shared" si="12"/>
        <v>16.627025495814546</v>
      </c>
    </row>
    <row r="72" spans="1:29" ht="15" customHeight="1">
      <c r="A72" s="16" t="s">
        <v>17</v>
      </c>
      <c r="B72" s="27">
        <f aca="true" t="shared" si="15" ref="B72:AB76">B31/B$20*100</f>
        <v>0</v>
      </c>
      <c r="C72" s="27">
        <f t="shared" si="15"/>
        <v>0</v>
      </c>
      <c r="D72" s="27">
        <f t="shared" si="15"/>
        <v>0</v>
      </c>
      <c r="E72" s="27">
        <f t="shared" si="15"/>
        <v>1.6315431679129844</v>
      </c>
      <c r="F72" s="27">
        <f t="shared" si="15"/>
        <v>0.23936170212765956</v>
      </c>
      <c r="G72" s="27">
        <f t="shared" si="15"/>
        <v>0.5819095945253945</v>
      </c>
      <c r="H72" s="27">
        <f t="shared" si="15"/>
        <v>3.4150931940987186</v>
      </c>
      <c r="I72" s="27">
        <f t="shared" si="15"/>
        <v>7.557476598340007</v>
      </c>
      <c r="J72" s="27">
        <f t="shared" si="15"/>
        <v>1.8048235106213066</v>
      </c>
      <c r="K72" s="27">
        <f t="shared" si="15"/>
        <v>1.0234294767164092</v>
      </c>
      <c r="L72" s="27">
        <f t="shared" si="15"/>
        <v>7.325719197019439</v>
      </c>
      <c r="M72" s="27">
        <f t="shared" si="15"/>
        <v>0.991110721759402</v>
      </c>
      <c r="N72" s="27">
        <f t="shared" si="15"/>
        <v>1.6266829100677849</v>
      </c>
      <c r="O72" s="27">
        <f t="shared" si="15"/>
        <v>5.250538087897385</v>
      </c>
      <c r="P72" s="27">
        <f t="shared" si="15"/>
        <v>3.605276629832805</v>
      </c>
      <c r="Q72" s="27">
        <f t="shared" si="15"/>
        <v>0.37647836032546994</v>
      </c>
      <c r="R72" s="27">
        <f t="shared" si="15"/>
        <v>1.6830705424413097</v>
      </c>
      <c r="S72" s="27">
        <f t="shared" si="15"/>
        <v>2.2481544135964504</v>
      </c>
      <c r="T72" s="27">
        <f t="shared" si="15"/>
        <v>0.770505588170173</v>
      </c>
      <c r="U72" s="27">
        <f t="shared" si="15"/>
        <v>0.5215688846539575</v>
      </c>
      <c r="V72" s="27">
        <f t="shared" si="15"/>
        <v>0.39852452820563905</v>
      </c>
      <c r="W72" s="27">
        <f t="shared" si="15"/>
        <v>0.35242393822989226</v>
      </c>
      <c r="X72" s="27">
        <f t="shared" si="15"/>
        <v>0.058782968460883045</v>
      </c>
      <c r="Y72" s="27">
        <f t="shared" si="15"/>
        <v>0.9063722521026946</v>
      </c>
      <c r="Z72" s="27">
        <f t="shared" si="15"/>
        <v>1.0795834345513229</v>
      </c>
      <c r="AA72" s="27">
        <f t="shared" si="15"/>
        <v>1.198888635891677</v>
      </c>
      <c r="AB72" s="27">
        <f t="shared" si="15"/>
        <v>0.8193783587234281</v>
      </c>
      <c r="AC72" s="27">
        <f>AC31/AC$20*100</f>
        <v>0.7262194896038526</v>
      </c>
    </row>
    <row r="73" spans="1:29" ht="15" customHeight="1">
      <c r="A73" s="16" t="s">
        <v>13</v>
      </c>
      <c r="B73" s="27">
        <f t="shared" si="15"/>
        <v>0.5110732538330494</v>
      </c>
      <c r="C73" s="27">
        <f t="shared" si="15"/>
        <v>0.5220417633410672</v>
      </c>
      <c r="D73" s="27">
        <f t="shared" si="15"/>
        <v>1.209103840682788</v>
      </c>
      <c r="E73" s="27">
        <f t="shared" si="15"/>
        <v>2.175390890550646</v>
      </c>
      <c r="F73" s="27">
        <f t="shared" si="15"/>
        <v>11.316489361702127</v>
      </c>
      <c r="G73" s="27">
        <f t="shared" si="15"/>
        <v>3.984916903309902</v>
      </c>
      <c r="H73" s="27">
        <f t="shared" si="15"/>
        <v>3.0326027563596623</v>
      </c>
      <c r="I73" s="27">
        <f t="shared" si="15"/>
        <v>0</v>
      </c>
      <c r="J73" s="27">
        <f t="shared" si="15"/>
        <v>0.21274556780067083</v>
      </c>
      <c r="K73" s="27">
        <f t="shared" si="15"/>
        <v>0.29396085145493545</v>
      </c>
      <c r="L73" s="27">
        <f t="shared" si="15"/>
        <v>0.16637109890516488</v>
      </c>
      <c r="M73" s="27">
        <f t="shared" si="15"/>
        <v>0.5314451502939124</v>
      </c>
      <c r="N73" s="27">
        <f t="shared" si="15"/>
        <v>0.15696748196045357</v>
      </c>
      <c r="O73" s="27">
        <f t="shared" si="15"/>
        <v>0.04890055553939676</v>
      </c>
      <c r="P73" s="27">
        <f t="shared" si="15"/>
        <v>0.08063520249023741</v>
      </c>
      <c r="Q73" s="27">
        <f t="shared" si="15"/>
        <v>0.05381200161243516</v>
      </c>
      <c r="R73" s="27">
        <f t="shared" si="15"/>
        <v>0.05540392618164204</v>
      </c>
      <c r="S73" s="27">
        <f t="shared" si="15"/>
        <v>0.06212807720652349</v>
      </c>
      <c r="T73" s="27">
        <f t="shared" si="15"/>
        <v>0.03794567145465287</v>
      </c>
      <c r="U73" s="27">
        <f t="shared" si="15"/>
        <v>1.5306039622839867</v>
      </c>
      <c r="V73" s="27">
        <f t="shared" si="15"/>
        <v>0.1027066094451362</v>
      </c>
      <c r="W73" s="27">
        <f t="shared" si="15"/>
        <v>0.3083342776356283</v>
      </c>
      <c r="X73" s="27">
        <f t="shared" si="15"/>
        <v>0</v>
      </c>
      <c r="Y73" s="27">
        <f t="shared" si="15"/>
        <v>0.17261228959776168</v>
      </c>
      <c r="Z73" s="27">
        <f t="shared" si="15"/>
        <v>0.06704640253687269</v>
      </c>
      <c r="AA73" s="27">
        <f t="shared" si="15"/>
        <v>0.05179221340858028</v>
      </c>
      <c r="AB73" s="27">
        <f t="shared" si="15"/>
        <v>2.2668728429977776</v>
      </c>
      <c r="AC73" s="27">
        <f>AC32/AC$20*100</f>
        <v>0</v>
      </c>
    </row>
    <row r="74" spans="1:29" ht="15" customHeight="1">
      <c r="A74" s="16" t="s">
        <v>10</v>
      </c>
      <c r="B74" s="27">
        <f t="shared" si="15"/>
        <v>0</v>
      </c>
      <c r="C74" s="27">
        <f t="shared" si="15"/>
        <v>0</v>
      </c>
      <c r="D74" s="27">
        <f t="shared" si="15"/>
        <v>0</v>
      </c>
      <c r="E74" s="27">
        <f t="shared" si="15"/>
        <v>0</v>
      </c>
      <c r="F74" s="27">
        <f t="shared" si="15"/>
        <v>7.3736702127659575</v>
      </c>
      <c r="G74" s="27">
        <f t="shared" si="15"/>
        <v>24.891764815418277</v>
      </c>
      <c r="H74" s="27">
        <f t="shared" si="15"/>
        <v>24.959018881670815</v>
      </c>
      <c r="I74" s="27">
        <f t="shared" si="15"/>
        <v>8.041420275251253</v>
      </c>
      <c r="J74" s="27">
        <f t="shared" si="15"/>
        <v>5.528829260501517</v>
      </c>
      <c r="K74" s="27">
        <f t="shared" si="15"/>
        <v>1.2199769384778556</v>
      </c>
      <c r="L74" s="27">
        <f t="shared" si="15"/>
        <v>0.21795508715879022</v>
      </c>
      <c r="M74" s="27">
        <f t="shared" si="15"/>
        <v>1.9610349965062996</v>
      </c>
      <c r="N74" s="27">
        <f t="shared" si="15"/>
        <v>2.9691063005653953</v>
      </c>
      <c r="O74" s="27">
        <f t="shared" si="15"/>
        <v>1.2123338471830372</v>
      </c>
      <c r="P74" s="27">
        <f t="shared" si="15"/>
        <v>1.6520806657425304</v>
      </c>
      <c r="Q74" s="27">
        <f t="shared" si="15"/>
        <v>0.5519671808704815</v>
      </c>
      <c r="R74" s="27">
        <f t="shared" si="15"/>
        <v>0</v>
      </c>
      <c r="S74" s="27">
        <f t="shared" si="15"/>
        <v>0</v>
      </c>
      <c r="T74" s="27">
        <f t="shared" si="15"/>
        <v>2.8226077968706953</v>
      </c>
      <c r="U74" s="27">
        <f t="shared" si="15"/>
        <v>0.26195661820776456</v>
      </c>
      <c r="V74" s="27">
        <f t="shared" si="15"/>
        <v>0</v>
      </c>
      <c r="W74" s="27">
        <f t="shared" si="15"/>
        <v>0</v>
      </c>
      <c r="X74" s="27">
        <f t="shared" si="15"/>
        <v>0</v>
      </c>
      <c r="Y74" s="27">
        <f t="shared" si="15"/>
        <v>0</v>
      </c>
      <c r="Z74" s="27">
        <f t="shared" si="15"/>
        <v>0</v>
      </c>
      <c r="AA74" s="27">
        <f t="shared" si="15"/>
        <v>0</v>
      </c>
      <c r="AB74" s="27">
        <f t="shared" si="15"/>
        <v>0</v>
      </c>
      <c r="AC74" s="27">
        <f>AC33/AC$20*100</f>
        <v>0</v>
      </c>
    </row>
    <row r="75" spans="1:30" ht="15" customHeight="1">
      <c r="A75" s="16" t="s">
        <v>22</v>
      </c>
      <c r="B75" s="27">
        <f t="shared" si="15"/>
        <v>0</v>
      </c>
      <c r="C75" s="27">
        <f t="shared" si="15"/>
        <v>0</v>
      </c>
      <c r="D75" s="27">
        <f t="shared" si="15"/>
        <v>0</v>
      </c>
      <c r="E75" s="27">
        <f t="shared" si="15"/>
        <v>0</v>
      </c>
      <c r="F75" s="27">
        <f t="shared" si="15"/>
        <v>0</v>
      </c>
      <c r="G75" s="27">
        <f t="shared" si="15"/>
        <v>0</v>
      </c>
      <c r="H75" s="27">
        <f t="shared" si="15"/>
        <v>0</v>
      </c>
      <c r="I75" s="27">
        <f t="shared" si="15"/>
        <v>0</v>
      </c>
      <c r="J75" s="27">
        <f t="shared" si="15"/>
        <v>0</v>
      </c>
      <c r="K75" s="27">
        <f t="shared" si="15"/>
        <v>0</v>
      </c>
      <c r="L75" s="27">
        <f t="shared" si="15"/>
        <v>0</v>
      </c>
      <c r="M75" s="27">
        <f t="shared" si="15"/>
        <v>0</v>
      </c>
      <c r="N75" s="27">
        <f t="shared" si="15"/>
        <v>0</v>
      </c>
      <c r="O75" s="27">
        <f t="shared" si="15"/>
        <v>0</v>
      </c>
      <c r="P75" s="27">
        <f t="shared" si="15"/>
        <v>0</v>
      </c>
      <c r="Q75" s="27">
        <f t="shared" si="15"/>
        <v>0</v>
      </c>
      <c r="R75" s="27">
        <f t="shared" si="15"/>
        <v>0</v>
      </c>
      <c r="S75" s="27">
        <f t="shared" si="15"/>
        <v>0</v>
      </c>
      <c r="T75" s="27">
        <f t="shared" si="15"/>
        <v>15.80357631390486</v>
      </c>
      <c r="U75" s="27">
        <f t="shared" si="15"/>
        <v>0</v>
      </c>
      <c r="V75" s="27">
        <f t="shared" si="15"/>
        <v>0</v>
      </c>
      <c r="W75" s="27">
        <f t="shared" si="15"/>
        <v>3.7208761157415884</v>
      </c>
      <c r="X75" s="27">
        <f t="shared" si="15"/>
        <v>0.27723232826350447</v>
      </c>
      <c r="Y75" s="27">
        <f t="shared" si="15"/>
        <v>0</v>
      </c>
      <c r="Z75" s="27">
        <f t="shared" si="15"/>
        <v>0.17304588428580944</v>
      </c>
      <c r="AA75" s="27">
        <f t="shared" si="15"/>
        <v>0.6462432801232934</v>
      </c>
      <c r="AB75" s="27">
        <f t="shared" si="15"/>
        <v>0.6518031303763819</v>
      </c>
      <c r="AC75" s="27">
        <f>AC34/AC$20*100</f>
        <v>0.6199690890331683</v>
      </c>
      <c r="AD75" s="1" t="s">
        <v>34</v>
      </c>
    </row>
    <row r="76" spans="1:29" ht="15" customHeight="1">
      <c r="A76" s="16" t="s">
        <v>23</v>
      </c>
      <c r="B76" s="27">
        <f t="shared" si="15"/>
        <v>0</v>
      </c>
      <c r="C76" s="27">
        <f t="shared" si="15"/>
        <v>0</v>
      </c>
      <c r="D76" s="27">
        <f t="shared" si="15"/>
        <v>0</v>
      </c>
      <c r="E76" s="27">
        <f t="shared" si="15"/>
        <v>0</v>
      </c>
      <c r="F76" s="27">
        <f t="shared" si="15"/>
        <v>0</v>
      </c>
      <c r="G76" s="27">
        <f t="shared" si="15"/>
        <v>0</v>
      </c>
      <c r="H76" s="27">
        <f t="shared" si="15"/>
        <v>0</v>
      </c>
      <c r="I76" s="27">
        <f t="shared" si="15"/>
        <v>0</v>
      </c>
      <c r="J76" s="27">
        <f t="shared" si="15"/>
        <v>0</v>
      </c>
      <c r="K76" s="27">
        <f t="shared" si="15"/>
        <v>0</v>
      </c>
      <c r="L76" s="27">
        <f t="shared" si="15"/>
        <v>0</v>
      </c>
      <c r="M76" s="27">
        <f t="shared" si="15"/>
        <v>0</v>
      </c>
      <c r="N76" s="27">
        <f t="shared" si="15"/>
        <v>0</v>
      </c>
      <c r="O76" s="27">
        <f t="shared" si="15"/>
        <v>0</v>
      </c>
      <c r="P76" s="27">
        <f t="shared" si="15"/>
        <v>0</v>
      </c>
      <c r="Q76" s="27">
        <f t="shared" si="15"/>
        <v>0</v>
      </c>
      <c r="R76" s="27">
        <f t="shared" si="15"/>
        <v>0</v>
      </c>
      <c r="S76" s="27">
        <f t="shared" si="15"/>
        <v>0</v>
      </c>
      <c r="T76" s="27">
        <f t="shared" si="15"/>
        <v>0</v>
      </c>
      <c r="U76" s="27">
        <f t="shared" si="15"/>
        <v>0</v>
      </c>
      <c r="V76" s="27">
        <f t="shared" si="15"/>
        <v>0.7897558334085265</v>
      </c>
      <c r="W76" s="27">
        <f t="shared" si="15"/>
        <v>0</v>
      </c>
      <c r="X76" s="27">
        <f t="shared" si="15"/>
        <v>0</v>
      </c>
      <c r="Y76" s="27">
        <f t="shared" si="15"/>
        <v>0.25013449021941425</v>
      </c>
      <c r="Z76" s="27">
        <f t="shared" si="15"/>
        <v>0</v>
      </c>
      <c r="AA76" s="27">
        <f t="shared" si="15"/>
        <v>0.18410129903816638</v>
      </c>
      <c r="AB76" s="27">
        <f t="shared" si="15"/>
        <v>0</v>
      </c>
      <c r="AC76" s="27">
        <f>AC35/AC$20*100</f>
        <v>0</v>
      </c>
    </row>
    <row r="77" spans="1:29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0"/>
      <c r="Y77" s="20"/>
      <c r="Z77" s="20"/>
      <c r="AA77" s="20"/>
      <c r="AB77" s="20"/>
      <c r="AC77" s="20"/>
    </row>
    <row r="78" s="24" customFormat="1" ht="15" customHeight="1">
      <c r="A78" s="25" t="s">
        <v>31</v>
      </c>
    </row>
    <row r="79" spans="1:29" ht="15" customHeight="1">
      <c r="A79" s="25" t="s">
        <v>39</v>
      </c>
      <c r="AC79" s="1" t="s">
        <v>34</v>
      </c>
    </row>
    <row r="80" ht="15" customHeight="1"/>
    <row r="81" ht="15" customHeight="1"/>
    <row r="82" ht="15" customHeight="1"/>
    <row r="83" spans="1:30" s="33" customFormat="1" ht="15" customHeight="1" hidden="1">
      <c r="A83" s="30" t="s">
        <v>40</v>
      </c>
      <c r="B83" s="31">
        <v>0.11802941762158524</v>
      </c>
      <c r="C83" s="31">
        <v>0.14910143807090018</v>
      </c>
      <c r="D83" s="31">
        <v>0.2420283761864577</v>
      </c>
      <c r="E83" s="31">
        <v>0.45089207001707926</v>
      </c>
      <c r="F83" s="31">
        <v>0.7187093607688491</v>
      </c>
      <c r="G83" s="31">
        <v>1.1409077767375149</v>
      </c>
      <c r="H83" s="31">
        <v>1.9356950257899364</v>
      </c>
      <c r="I83" s="31">
        <v>4.677871763438514</v>
      </c>
      <c r="J83" s="31">
        <v>9.401126265783308</v>
      </c>
      <c r="K83" s="31">
        <v>11.918350345260333</v>
      </c>
      <c r="L83" s="31">
        <v>15.266164431478533</v>
      </c>
      <c r="M83" s="31">
        <v>18.85408949051557</v>
      </c>
      <c r="N83" s="31">
        <v>21.65692959197304</v>
      </c>
      <c r="O83" s="31">
        <v>23.74698812277574</v>
      </c>
      <c r="P83" s="31">
        <v>25.755145102829825</v>
      </c>
      <c r="Q83" s="31">
        <v>35.5427598739351</v>
      </c>
      <c r="R83" s="31">
        <v>46.378983283324075</v>
      </c>
      <c r="S83" s="31">
        <v>54.60034026311889</v>
      </c>
      <c r="T83" s="31">
        <v>63.03412209646774</v>
      </c>
      <c r="U83" s="31">
        <v>72.53228596768676</v>
      </c>
      <c r="V83" s="31">
        <v>81.3499348748106</v>
      </c>
      <c r="W83" s="31">
        <v>86.15007751691425</v>
      </c>
      <c r="X83" s="31">
        <v>92.10814646624468</v>
      </c>
      <c r="Y83" s="31">
        <v>100</v>
      </c>
      <c r="Z83" s="31">
        <v>109.07501186969668</v>
      </c>
      <c r="AA83" s="31">
        <v>114.08689293544731</v>
      </c>
      <c r="AB83" s="31">
        <v>121.74281048553523</v>
      </c>
      <c r="AC83" s="32">
        <v>127.19874043837436</v>
      </c>
      <c r="AD83" s="33">
        <v>135.63737459298054</v>
      </c>
    </row>
    <row r="84" spans="1:29" ht="15" customHeight="1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1:29" ht="15" customHeight="1">
      <c r="A85" s="46" t="s">
        <v>44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29" ht="15" customHeight="1">
      <c r="A87" s="4" t="s">
        <v>1</v>
      </c>
      <c r="B87" s="5">
        <v>1980</v>
      </c>
      <c r="C87" s="5">
        <v>1981</v>
      </c>
      <c r="D87" s="5">
        <v>1982</v>
      </c>
      <c r="E87" s="5">
        <v>1983</v>
      </c>
      <c r="F87" s="5">
        <v>1984</v>
      </c>
      <c r="G87" s="5">
        <v>1985</v>
      </c>
      <c r="H87" s="5">
        <v>1986</v>
      </c>
      <c r="I87" s="5">
        <v>1987</v>
      </c>
      <c r="J87" s="5">
        <v>1988</v>
      </c>
      <c r="K87" s="5">
        <v>1989</v>
      </c>
      <c r="L87" s="5">
        <v>1990</v>
      </c>
      <c r="M87" s="5">
        <v>1991</v>
      </c>
      <c r="N87" s="5">
        <v>1992</v>
      </c>
      <c r="O87" s="5">
        <v>1993</v>
      </c>
      <c r="P87" s="5">
        <v>1994</v>
      </c>
      <c r="Q87" s="5">
        <v>1995</v>
      </c>
      <c r="R87" s="5">
        <v>1996</v>
      </c>
      <c r="S87" s="5">
        <v>1997</v>
      </c>
      <c r="T87" s="6">
        <v>1998</v>
      </c>
      <c r="U87" s="6">
        <v>1999</v>
      </c>
      <c r="V87" s="6">
        <v>2000</v>
      </c>
      <c r="W87" s="6">
        <v>2001</v>
      </c>
      <c r="X87" s="6">
        <v>2002</v>
      </c>
      <c r="Y87" s="6">
        <v>2003</v>
      </c>
      <c r="Z87" s="6">
        <v>2004</v>
      </c>
      <c r="AA87" s="6">
        <v>2005</v>
      </c>
      <c r="AB87" s="6">
        <v>2006</v>
      </c>
      <c r="AC87" s="6">
        <v>2007</v>
      </c>
    </row>
    <row r="88" spans="1:2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4"/>
      <c r="T88" s="34"/>
      <c r="U88" s="34"/>
      <c r="V88" s="34"/>
      <c r="W88" s="34"/>
    </row>
    <row r="89" spans="1:29" s="10" customFormat="1" ht="15" customHeight="1">
      <c r="A89" s="7" t="s">
        <v>2</v>
      </c>
      <c r="B89" s="8">
        <f aca="true" t="shared" si="16" ref="B89:AC96">B7/B$83*100</f>
        <v>994667.2818161043</v>
      </c>
      <c r="C89" s="8">
        <f t="shared" si="16"/>
        <v>1156259.806951164</v>
      </c>
      <c r="D89" s="8">
        <f t="shared" si="16"/>
        <v>1161847.2363891937</v>
      </c>
      <c r="E89" s="8">
        <f t="shared" si="16"/>
        <v>1304968.6147235015</v>
      </c>
      <c r="F89" s="8">
        <f t="shared" si="16"/>
        <v>2092640.0602199973</v>
      </c>
      <c r="G89" s="8">
        <f t="shared" si="16"/>
        <v>1882798.9814764904</v>
      </c>
      <c r="H89" s="8">
        <f t="shared" si="16"/>
        <v>1701817.6707127055</v>
      </c>
      <c r="I89" s="8">
        <f t="shared" si="16"/>
        <v>1612314.3988145657</v>
      </c>
      <c r="J89" s="8">
        <f t="shared" si="16"/>
        <v>1664960.086428094</v>
      </c>
      <c r="K89" s="8">
        <f t="shared" si="16"/>
        <v>1916353.8021923378</v>
      </c>
      <c r="L89" s="8">
        <f t="shared" si="16"/>
        <v>2057168.9857632704</v>
      </c>
      <c r="M89" s="8">
        <f t="shared" si="16"/>
        <v>2660902.507396984</v>
      </c>
      <c r="N89" s="8">
        <f t="shared" si="16"/>
        <v>2365099.8070836673</v>
      </c>
      <c r="O89" s="8">
        <f t="shared" si="16"/>
        <v>2316487.451612455</v>
      </c>
      <c r="P89" s="8">
        <f t="shared" si="16"/>
        <v>2682045.9571944047</v>
      </c>
      <c r="Q89" s="8">
        <f t="shared" si="16"/>
        <v>4104301.216827515</v>
      </c>
      <c r="R89" s="8">
        <f t="shared" si="16"/>
        <v>4310073.87503198</v>
      </c>
      <c r="S89" s="8">
        <f t="shared" si="16"/>
        <v>4452817.3364557745</v>
      </c>
      <c r="T89" s="8">
        <f t="shared" si="16"/>
        <v>6315095.225579522</v>
      </c>
      <c r="U89" s="8">
        <f t="shared" si="16"/>
        <v>7487832.696214153</v>
      </c>
      <c r="V89" s="8">
        <f t="shared" si="16"/>
        <v>7756438.6532211</v>
      </c>
      <c r="W89" s="8">
        <f t="shared" si="16"/>
        <v>8435480.74762115</v>
      </c>
      <c r="X89" s="8">
        <f t="shared" si="16"/>
        <v>8668215.195195556</v>
      </c>
      <c r="Y89" s="8">
        <f t="shared" si="16"/>
        <v>9218501.207</v>
      </c>
      <c r="Z89" s="8">
        <f t="shared" si="16"/>
        <v>9341628.039584769</v>
      </c>
      <c r="AA89" s="8">
        <f t="shared" si="16"/>
        <v>9852921.880658392</v>
      </c>
      <c r="AB89" s="8">
        <f t="shared" si="16"/>
        <v>10515228.0031526</v>
      </c>
      <c r="AC89" s="8">
        <f t="shared" si="16"/>
        <v>11861633.965872334</v>
      </c>
    </row>
    <row r="90" spans="1:29" ht="15" customHeight="1">
      <c r="A90" s="16" t="s">
        <v>3</v>
      </c>
      <c r="B90" s="13">
        <f t="shared" si="16"/>
        <v>98280.5832118127</v>
      </c>
      <c r="C90" s="13">
        <f t="shared" si="16"/>
        <v>71092.54033458434</v>
      </c>
      <c r="D90" s="13">
        <f t="shared" si="16"/>
        <v>59497.15577526454</v>
      </c>
      <c r="E90" s="13">
        <f t="shared" si="16"/>
        <v>41029.7745961672</v>
      </c>
      <c r="F90" s="13">
        <f t="shared" si="16"/>
        <v>19479.362262686143</v>
      </c>
      <c r="G90" s="13">
        <f t="shared" si="16"/>
        <v>7976.104804914139</v>
      </c>
      <c r="H90" s="13">
        <f t="shared" si="16"/>
        <v>27896.956535269896</v>
      </c>
      <c r="I90" s="13">
        <f t="shared" si="16"/>
        <v>15284.72852950617</v>
      </c>
      <c r="J90" s="13">
        <f t="shared" si="16"/>
        <v>17274.525988559173</v>
      </c>
      <c r="K90" s="13">
        <f t="shared" si="16"/>
        <v>18671.124237298067</v>
      </c>
      <c r="L90" s="13">
        <f t="shared" si="16"/>
        <v>20675.78935211496</v>
      </c>
      <c r="M90" s="13">
        <f t="shared" si="16"/>
        <v>15972.609027420342</v>
      </c>
      <c r="N90" s="13">
        <f t="shared" si="16"/>
        <v>25954.74107319154</v>
      </c>
      <c r="O90" s="13">
        <f t="shared" si="16"/>
        <v>18562.354001315587</v>
      </c>
      <c r="P90" s="13">
        <f t="shared" si="16"/>
        <v>21688.745987248374</v>
      </c>
      <c r="Q90" s="13">
        <f t="shared" si="16"/>
        <v>20803.179117844273</v>
      </c>
      <c r="R90" s="13">
        <f t="shared" si="16"/>
        <v>25999.886470852674</v>
      </c>
      <c r="S90" s="13">
        <f t="shared" si="16"/>
        <v>24078.0111197956</v>
      </c>
      <c r="T90" s="13">
        <f t="shared" si="16"/>
        <v>22249.30487417053</v>
      </c>
      <c r="U90" s="13">
        <f t="shared" si="16"/>
        <v>29881.43377923544</v>
      </c>
      <c r="V90" s="13">
        <f t="shared" si="16"/>
        <v>38692.569389808355</v>
      </c>
      <c r="W90" s="13">
        <f t="shared" si="16"/>
        <v>99502.44558186254</v>
      </c>
      <c r="X90" s="13">
        <f t="shared" si="16"/>
        <v>127972.82164742904</v>
      </c>
      <c r="Y90" s="13">
        <f t="shared" si="16"/>
        <v>130731.041</v>
      </c>
      <c r="Z90" s="13">
        <f t="shared" si="16"/>
        <v>130049.51690443898</v>
      </c>
      <c r="AA90" s="13">
        <f t="shared" si="16"/>
        <v>146962.92245847077</v>
      </c>
      <c r="AB90" s="13">
        <f t="shared" si="16"/>
        <v>161611.02180516577</v>
      </c>
      <c r="AC90" s="13">
        <f t="shared" si="16"/>
        <v>182102.11767955485</v>
      </c>
    </row>
    <row r="91" spans="1:29" ht="15" customHeight="1">
      <c r="A91" s="16" t="s">
        <v>4</v>
      </c>
      <c r="B91" s="13">
        <f t="shared" si="16"/>
        <v>49140.29160590635</v>
      </c>
      <c r="C91" s="13">
        <f t="shared" si="16"/>
        <v>32863.53279617578</v>
      </c>
      <c r="D91" s="13">
        <f t="shared" si="16"/>
        <v>53712.7100748916</v>
      </c>
      <c r="E91" s="13">
        <f t="shared" si="16"/>
        <v>22178.256538468755</v>
      </c>
      <c r="F91" s="13">
        <f t="shared" si="16"/>
        <v>71238.81056068075</v>
      </c>
      <c r="G91" s="13">
        <f t="shared" si="16"/>
        <v>22964.169877884662</v>
      </c>
      <c r="H91" s="13">
        <f t="shared" si="16"/>
        <v>56982.11677481981</v>
      </c>
      <c r="I91" s="13">
        <f t="shared" si="16"/>
        <v>27769.03826549443</v>
      </c>
      <c r="J91" s="13">
        <f t="shared" si="16"/>
        <v>41484.39122868275</v>
      </c>
      <c r="K91" s="13">
        <f t="shared" si="16"/>
        <v>40167.38777866016</v>
      </c>
      <c r="L91" s="13">
        <f t="shared" si="16"/>
        <v>41093.491611189325</v>
      </c>
      <c r="M91" s="13">
        <f t="shared" si="16"/>
        <v>43245.206850755436</v>
      </c>
      <c r="N91" s="13">
        <f t="shared" si="16"/>
        <v>103449.56751535017</v>
      </c>
      <c r="O91" s="13">
        <f t="shared" si="16"/>
        <v>62180.517056131124</v>
      </c>
      <c r="P91" s="13">
        <f t="shared" si="16"/>
        <v>83398.14399896344</v>
      </c>
      <c r="Q91" s="13">
        <f t="shared" si="16"/>
        <v>67919.28957014703</v>
      </c>
      <c r="R91" s="13">
        <f t="shared" si="16"/>
        <v>75474.34747795785</v>
      </c>
      <c r="S91" s="13">
        <f t="shared" si="16"/>
        <v>74661.362554797</v>
      </c>
      <c r="T91" s="13">
        <f t="shared" si="16"/>
        <v>80819.3662506085</v>
      </c>
      <c r="U91" s="13">
        <f t="shared" si="16"/>
        <v>107322.06900893657</v>
      </c>
      <c r="V91" s="13">
        <f t="shared" si="16"/>
        <v>169090.90611035386</v>
      </c>
      <c r="W91" s="13">
        <f t="shared" si="16"/>
        <v>150261.758005481</v>
      </c>
      <c r="X91" s="13">
        <f t="shared" si="16"/>
        <v>167206.96367116805</v>
      </c>
      <c r="Y91" s="13">
        <f t="shared" si="16"/>
        <v>168924.918</v>
      </c>
      <c r="Z91" s="13">
        <f t="shared" si="16"/>
        <v>213988.33976642962</v>
      </c>
      <c r="AA91" s="13">
        <f t="shared" si="16"/>
        <v>229498.11697312785</v>
      </c>
      <c r="AB91" s="13">
        <f t="shared" si="16"/>
        <v>222517.20567284475</v>
      </c>
      <c r="AC91" s="13">
        <f t="shared" si="16"/>
        <v>247935.3167437941</v>
      </c>
    </row>
    <row r="92" spans="1:29" ht="15" customHeight="1">
      <c r="A92" s="16" t="s">
        <v>5</v>
      </c>
      <c r="B92" s="13">
        <f t="shared" si="16"/>
        <v>25417.392209951562</v>
      </c>
      <c r="C92" s="13">
        <f t="shared" si="16"/>
        <v>17437.792912256537</v>
      </c>
      <c r="D92" s="13">
        <f t="shared" si="16"/>
        <v>34706.67420223764</v>
      </c>
      <c r="E92" s="13">
        <f t="shared" si="16"/>
        <v>122645.75865773222</v>
      </c>
      <c r="F92" s="13">
        <f t="shared" si="16"/>
        <v>199663.46319253297</v>
      </c>
      <c r="G92" s="13">
        <f t="shared" si="16"/>
        <v>63896.487942663814</v>
      </c>
      <c r="H92" s="13">
        <f t="shared" si="16"/>
        <v>74908.49440026177</v>
      </c>
      <c r="I92" s="13">
        <f t="shared" si="16"/>
        <v>25567.1822675376</v>
      </c>
      <c r="J92" s="13">
        <f t="shared" si="16"/>
        <v>75256.94049818728</v>
      </c>
      <c r="K92" s="13">
        <f t="shared" si="16"/>
        <v>28320.110604420006</v>
      </c>
      <c r="L92" s="13">
        <f t="shared" si="16"/>
        <v>33750.45528381609</v>
      </c>
      <c r="M92" s="13">
        <f t="shared" si="16"/>
        <v>36217.55377492522</v>
      </c>
      <c r="N92" s="13">
        <f t="shared" si="16"/>
        <v>23415.13822845656</v>
      </c>
      <c r="O92" s="13">
        <f t="shared" si="16"/>
        <v>26757.077432930862</v>
      </c>
      <c r="P92" s="13">
        <f t="shared" si="16"/>
        <v>23994.39791671374</v>
      </c>
      <c r="Q92" s="13">
        <f t="shared" si="16"/>
        <v>48726.44966633697</v>
      </c>
      <c r="R92" s="13">
        <f t="shared" si="16"/>
        <v>20849.980563236986</v>
      </c>
      <c r="S92" s="13">
        <f t="shared" si="16"/>
        <v>30030.95570647158</v>
      </c>
      <c r="T92" s="13">
        <f t="shared" si="16"/>
        <v>64372.23943232136</v>
      </c>
      <c r="U92" s="13">
        <f t="shared" si="16"/>
        <v>181925.69590152733</v>
      </c>
      <c r="V92" s="13">
        <f t="shared" si="16"/>
        <v>96975.88095356626</v>
      </c>
      <c r="W92" s="13">
        <f t="shared" si="16"/>
        <v>67874.13741852943</v>
      </c>
      <c r="X92" s="13">
        <f t="shared" si="16"/>
        <v>47138.27676025559</v>
      </c>
      <c r="Y92" s="13">
        <f t="shared" si="16"/>
        <v>56679.42399999999</v>
      </c>
      <c r="Z92" s="13">
        <f t="shared" si="16"/>
        <v>55119.47784321354</v>
      </c>
      <c r="AA92" s="13">
        <f t="shared" si="16"/>
        <v>91259.4973192148</v>
      </c>
      <c r="AB92" s="13">
        <f t="shared" si="16"/>
        <v>99127.74275433586</v>
      </c>
      <c r="AC92" s="13">
        <f t="shared" si="16"/>
        <v>93777.10784627678</v>
      </c>
    </row>
    <row r="93" spans="1:29" ht="15" customHeight="1">
      <c r="A93" s="16" t="s">
        <v>6</v>
      </c>
      <c r="B93" s="13">
        <f t="shared" si="16"/>
        <v>313481.17058940255</v>
      </c>
      <c r="C93" s="13">
        <f t="shared" si="16"/>
        <v>269615.1057971972</v>
      </c>
      <c r="D93" s="13">
        <f t="shared" si="16"/>
        <v>277653.39361790114</v>
      </c>
      <c r="E93" s="13">
        <f t="shared" si="16"/>
        <v>114661.58630388348</v>
      </c>
      <c r="F93" s="13">
        <f t="shared" si="16"/>
        <v>79030.55546575521</v>
      </c>
      <c r="G93" s="13">
        <f t="shared" si="16"/>
        <v>85808.86378034003</v>
      </c>
      <c r="H93" s="13">
        <f t="shared" si="16"/>
        <v>202821.20621753632</v>
      </c>
      <c r="I93" s="13">
        <f t="shared" si="16"/>
        <v>150688.1837825021</v>
      </c>
      <c r="J93" s="13">
        <f t="shared" si="16"/>
        <v>104072.63686703384</v>
      </c>
      <c r="K93" s="13">
        <f t="shared" si="16"/>
        <v>121596.44229424141</v>
      </c>
      <c r="L93" s="13">
        <f t="shared" si="16"/>
        <v>342144.88016582484</v>
      </c>
      <c r="M93" s="13">
        <f t="shared" si="16"/>
        <v>479108.2064474165</v>
      </c>
      <c r="N93" s="13">
        <f t="shared" si="16"/>
        <v>291717.2525851311</v>
      </c>
      <c r="O93" s="13">
        <f t="shared" si="16"/>
        <v>74308.37085009411</v>
      </c>
      <c r="P93" s="13">
        <f t="shared" si="16"/>
        <v>108427.18955185269</v>
      </c>
      <c r="Q93" s="13">
        <f t="shared" si="16"/>
        <v>35777.32580447509</v>
      </c>
      <c r="R93" s="13">
        <f t="shared" si="16"/>
        <v>29091.377267968823</v>
      </c>
      <c r="S93" s="13">
        <f t="shared" si="16"/>
        <v>27332.1043936431</v>
      </c>
      <c r="T93" s="13">
        <f t="shared" si="16"/>
        <v>26448.716100916772</v>
      </c>
      <c r="U93" s="13">
        <f t="shared" si="16"/>
        <v>57976.25076746375</v>
      </c>
      <c r="V93" s="13">
        <f t="shared" si="16"/>
        <v>50315.0753138145</v>
      </c>
      <c r="W93" s="13">
        <f t="shared" si="16"/>
        <v>57993.59030198298</v>
      </c>
      <c r="X93" s="13">
        <f t="shared" si="16"/>
        <v>41622.42697398084</v>
      </c>
      <c r="Y93" s="13">
        <f t="shared" si="16"/>
        <v>44700.473</v>
      </c>
      <c r="Z93" s="13">
        <f t="shared" si="16"/>
        <v>85457.97924033654</v>
      </c>
      <c r="AA93" s="13">
        <f t="shared" si="16"/>
        <v>59609.241035672145</v>
      </c>
      <c r="AB93" s="13">
        <f t="shared" si="16"/>
        <v>78656.63657516557</v>
      </c>
      <c r="AC93" s="13">
        <f t="shared" si="16"/>
        <v>75008.76162073683</v>
      </c>
    </row>
    <row r="94" spans="1:29" ht="15" customHeight="1">
      <c r="A94" s="16" t="s">
        <v>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>
        <f t="shared" si="16"/>
        <v>180930.80104948036</v>
      </c>
    </row>
    <row r="95" spans="1:29" ht="15" customHeight="1">
      <c r="A95" s="16" t="s">
        <v>8</v>
      </c>
      <c r="B95" s="13">
        <f aca="true" t="shared" si="17" ref="B95:AB95">B13/B$83*100</f>
        <v>467680.01666310866</v>
      </c>
      <c r="C95" s="13">
        <f t="shared" si="17"/>
        <v>755190.5699692639</v>
      </c>
      <c r="D95" s="13">
        <f t="shared" si="17"/>
        <v>727187.4594754555</v>
      </c>
      <c r="E95" s="13">
        <f t="shared" si="17"/>
        <v>778900.3696310227</v>
      </c>
      <c r="F95" s="13">
        <f t="shared" si="17"/>
        <v>1254053.5148113589</v>
      </c>
      <c r="G95" s="13">
        <f t="shared" si="17"/>
        <v>1164336.002510763</v>
      </c>
      <c r="H95" s="13">
        <f t="shared" si="17"/>
        <v>1075789.3016490007</v>
      </c>
      <c r="I95" s="13">
        <f t="shared" si="17"/>
        <v>1054753.1547494188</v>
      </c>
      <c r="J95" s="13">
        <f t="shared" si="17"/>
        <v>1205504.4980353448</v>
      </c>
      <c r="K95" s="13">
        <f t="shared" si="17"/>
        <v>1295415.8547738816</v>
      </c>
      <c r="L95" s="13">
        <f t="shared" si="17"/>
        <v>1516880.0325673711</v>
      </c>
      <c r="M95" s="13">
        <f t="shared" si="17"/>
        <v>1565689.4497530456</v>
      </c>
      <c r="N95" s="13">
        <f t="shared" si="17"/>
        <v>1740976.2468810328</v>
      </c>
      <c r="O95" s="13">
        <f t="shared" si="17"/>
        <v>1987447.8294253412</v>
      </c>
      <c r="P95" s="13">
        <f t="shared" si="17"/>
        <v>2206402.5371674676</v>
      </c>
      <c r="Q95" s="13">
        <f t="shared" si="17"/>
        <v>1763983.8330612606</v>
      </c>
      <c r="R95" s="13">
        <f t="shared" si="17"/>
        <v>1992684.6786490434</v>
      </c>
      <c r="S95" s="13">
        <f t="shared" si="17"/>
        <v>2031585.4144031247</v>
      </c>
      <c r="T95" s="13">
        <f t="shared" si="17"/>
        <v>2438712.8683214285</v>
      </c>
      <c r="U95" s="13">
        <f t="shared" si="17"/>
        <v>2567573.22777565</v>
      </c>
      <c r="V95" s="13">
        <f t="shared" si="17"/>
        <v>2882677.937737513</v>
      </c>
      <c r="W95" s="13">
        <f t="shared" si="17"/>
        <v>3055459.103310954</v>
      </c>
      <c r="X95" s="13">
        <f t="shared" si="17"/>
        <v>2750170.9818124813</v>
      </c>
      <c r="Y95" s="13">
        <f t="shared" si="17"/>
        <v>2949797.471</v>
      </c>
      <c r="Z95" s="13">
        <f t="shared" si="17"/>
        <v>2925976.326101751</v>
      </c>
      <c r="AA95" s="13">
        <f t="shared" si="17"/>
        <v>3095612.728272214</v>
      </c>
      <c r="AB95" s="13">
        <f t="shared" si="17"/>
        <v>3524005.469308382</v>
      </c>
      <c r="AC95" s="13">
        <f t="shared" si="16"/>
        <v>3384145.853303871</v>
      </c>
    </row>
    <row r="96" spans="1:29" ht="15" customHeight="1">
      <c r="A96" s="16" t="s">
        <v>9</v>
      </c>
      <c r="B96" s="13">
        <f>B14/B$83*100</f>
        <v>27959.13143094672</v>
      </c>
      <c r="C96" s="13"/>
      <c r="D96" s="13"/>
      <c r="E96" s="13"/>
      <c r="F96" s="13"/>
      <c r="G96" s="13">
        <f>G14/G$83*100</f>
        <v>77482.16096202307</v>
      </c>
      <c r="H96" s="13">
        <f>H14/H$83*100</f>
        <v>22472.54832007853</v>
      </c>
      <c r="I96" s="13">
        <f>I14/I$83*100</f>
        <v>185020.0355564698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>
        <f>X14/X$83*100</f>
        <v>412656.60268095136</v>
      </c>
      <c r="Y96" s="13">
        <f>Y14/Y$83*100</f>
        <v>207000</v>
      </c>
      <c r="Z96" s="13">
        <f>Z14/Z$83*100</f>
        <v>52293.27874668478</v>
      </c>
      <c r="AA96" s="13">
        <f>AA14/AA$83*100</f>
        <v>0</v>
      </c>
      <c r="AB96" s="13"/>
      <c r="AC96" s="13">
        <f t="shared" si="16"/>
        <v>43051.05523158108</v>
      </c>
    </row>
    <row r="97" spans="1:29" ht="15" customHeight="1">
      <c r="A97" s="16" t="s">
        <v>10</v>
      </c>
      <c r="B97" s="13">
        <f>B15/B$83*100</f>
        <v>7625.2176629854675</v>
      </c>
      <c r="C97" s="13">
        <f>C15/C$83*100</f>
        <v>6036.159085011878</v>
      </c>
      <c r="D97" s="13">
        <f>D15/D$83*100</f>
        <v>5371.271007489159</v>
      </c>
      <c r="E97" s="13"/>
      <c r="F97" s="13"/>
      <c r="G97" s="13"/>
      <c r="H97" s="13"/>
      <c r="I97" s="13"/>
      <c r="J97" s="13"/>
      <c r="K97" s="13">
        <f aca="true" t="shared" si="18" ref="K97:Z98">K15/K$83*100</f>
        <v>409387.1935842496</v>
      </c>
      <c r="L97" s="13">
        <f t="shared" si="18"/>
        <v>98226.37550712985</v>
      </c>
      <c r="M97" s="13">
        <f t="shared" si="18"/>
        <v>517895.54753688554</v>
      </c>
      <c r="N97" s="13">
        <f t="shared" si="18"/>
        <v>167276.71319311688</v>
      </c>
      <c r="O97" s="13">
        <f t="shared" si="18"/>
        <v>143845.6103291604</v>
      </c>
      <c r="P97" s="13">
        <f t="shared" si="18"/>
        <v>237090.49106964943</v>
      </c>
      <c r="Q97" s="13">
        <f t="shared" si="18"/>
        <v>41552.766449154355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5" customHeight="1">
      <c r="A98" s="16" t="s">
        <v>11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>
        <f t="shared" si="18"/>
        <v>2123971.2466831002</v>
      </c>
      <c r="R98" s="13">
        <f t="shared" si="18"/>
        <v>2164280.9564583832</v>
      </c>
      <c r="S98" s="13">
        <f t="shared" si="18"/>
        <v>2263101.0998198064</v>
      </c>
      <c r="T98" s="13">
        <f t="shared" si="18"/>
        <v>3680096.4237272856</v>
      </c>
      <c r="U98" s="13">
        <f t="shared" si="18"/>
        <v>4150816.774672266</v>
      </c>
      <c r="V98" s="13">
        <f t="shared" si="18"/>
        <v>4416499.878615748</v>
      </c>
      <c r="W98" s="13">
        <f t="shared" si="18"/>
        <v>4891062.69599434</v>
      </c>
      <c r="X98" s="13">
        <f t="shared" si="18"/>
        <v>5121447.1216492895</v>
      </c>
      <c r="Y98" s="13">
        <f t="shared" si="18"/>
        <v>5660667.88</v>
      </c>
      <c r="Z98" s="13">
        <f t="shared" si="18"/>
        <v>5878743.120981914</v>
      </c>
      <c r="AA98" s="13">
        <f>AA16/AA$83*100</f>
        <v>6229979.3745996915</v>
      </c>
      <c r="AB98" s="13">
        <f>AB16/AB$83*100</f>
        <v>6429309.927036705</v>
      </c>
      <c r="AC98" s="13">
        <f>AC16/AC$83*100</f>
        <v>7654682.952397039</v>
      </c>
    </row>
    <row r="99" spans="1:29" ht="15" customHeight="1">
      <c r="A99" s="16" t="s">
        <v>12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5" customHeight="1">
      <c r="A100" s="16" t="s">
        <v>13</v>
      </c>
      <c r="B100" s="13">
        <f aca="true" t="shared" si="19" ref="B100:I100">B18/B$83*100</f>
        <v>5083.478441990312</v>
      </c>
      <c r="C100" s="13">
        <f t="shared" si="19"/>
        <v>4024.106056674585</v>
      </c>
      <c r="D100" s="13">
        <f t="shared" si="19"/>
        <v>3718.5722359540337</v>
      </c>
      <c r="E100" s="13">
        <f t="shared" si="19"/>
        <v>7762.389788464064</v>
      </c>
      <c r="F100" s="13">
        <f t="shared" si="19"/>
        <v>189923.7820611899</v>
      </c>
      <c r="G100" s="13">
        <f t="shared" si="19"/>
        <v>149179.45470289962</v>
      </c>
      <c r="H100" s="13">
        <f t="shared" si="19"/>
        <v>44118.520150223136</v>
      </c>
      <c r="I100" s="13">
        <f t="shared" si="19"/>
        <v>21355.865455911422</v>
      </c>
      <c r="J100" s="13"/>
      <c r="K100" s="13">
        <f aca="true" t="shared" si="20" ref="K100:W100">K18/K$83*100</f>
        <v>2795.6889195869826</v>
      </c>
      <c r="L100" s="13">
        <f t="shared" si="20"/>
        <v>4397.961275823718</v>
      </c>
      <c r="M100" s="13">
        <f t="shared" si="20"/>
        <v>2773.93400653525</v>
      </c>
      <c r="N100" s="13">
        <f t="shared" si="20"/>
        <v>12310.147607388126</v>
      </c>
      <c r="O100" s="13">
        <f t="shared" si="20"/>
        <v>3385.692517481337</v>
      </c>
      <c r="P100" s="13">
        <f t="shared" si="20"/>
        <v>1044.4515025094688</v>
      </c>
      <c r="Q100" s="13">
        <f t="shared" si="20"/>
        <v>1567.1264751966264</v>
      </c>
      <c r="R100" s="13">
        <f t="shared" si="20"/>
        <v>1692.6481445363308</v>
      </c>
      <c r="S100" s="13">
        <f t="shared" si="20"/>
        <v>2028.3884581358411</v>
      </c>
      <c r="T100" s="13">
        <f t="shared" si="20"/>
        <v>2396.3068727892123</v>
      </c>
      <c r="U100" s="13">
        <f t="shared" si="20"/>
        <v>392337.2443090749</v>
      </c>
      <c r="V100" s="13">
        <f t="shared" si="20"/>
        <v>102186.40510029485</v>
      </c>
      <c r="W100" s="13">
        <f t="shared" si="20"/>
        <v>113327.01700800163</v>
      </c>
      <c r="X100" s="13"/>
      <c r="Y100" s="13"/>
      <c r="Z100" s="13"/>
      <c r="AA100" s="13"/>
      <c r="AB100" s="13"/>
      <c r="AC100" s="13"/>
    </row>
    <row r="101" spans="1:29" ht="15" customHeight="1">
      <c r="A101" s="1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3"/>
      <c r="AC101" s="3"/>
    </row>
    <row r="102" spans="1:29" s="10" customFormat="1" ht="15" customHeight="1">
      <c r="A102" s="7" t="s">
        <v>19</v>
      </c>
      <c r="B102" s="8">
        <f aca="true" t="shared" si="21" ref="B102:AB103">B20/B$83*100</f>
        <v>994667.2818161043</v>
      </c>
      <c r="C102" s="8">
        <f t="shared" si="21"/>
        <v>1156259.806951164</v>
      </c>
      <c r="D102" s="8">
        <f t="shared" si="21"/>
        <v>1161847.2363891937</v>
      </c>
      <c r="E102" s="8">
        <f t="shared" si="21"/>
        <v>1304968.6147235015</v>
      </c>
      <c r="F102" s="8">
        <f t="shared" si="21"/>
        <v>2092640.0602199973</v>
      </c>
      <c r="G102" s="8">
        <f t="shared" si="21"/>
        <v>1882798.9814764904</v>
      </c>
      <c r="H102" s="8">
        <f t="shared" si="21"/>
        <v>1701817.6707127055</v>
      </c>
      <c r="I102" s="8">
        <f t="shared" si="21"/>
        <v>1612314.3988145657</v>
      </c>
      <c r="J102" s="8">
        <f t="shared" si="21"/>
        <v>1664960.086428094</v>
      </c>
      <c r="K102" s="8">
        <f t="shared" si="21"/>
        <v>1916353.8021923378</v>
      </c>
      <c r="L102" s="8">
        <f t="shared" si="21"/>
        <v>2057169.9028240065</v>
      </c>
      <c r="M102" s="8">
        <f t="shared" si="21"/>
        <v>2660900.9692691406</v>
      </c>
      <c r="N102" s="8">
        <f t="shared" si="21"/>
        <v>2365099.8070836673</v>
      </c>
      <c r="O102" s="8">
        <f t="shared" si="21"/>
        <v>2316487.451612455</v>
      </c>
      <c r="P102" s="8">
        <f t="shared" si="21"/>
        <v>2682047.797603372</v>
      </c>
      <c r="Q102" s="8">
        <f t="shared" si="21"/>
        <v>4104302.50541625</v>
      </c>
      <c r="R102" s="8">
        <f t="shared" si="21"/>
        <v>4310073.87503198</v>
      </c>
      <c r="S102" s="8">
        <f t="shared" si="21"/>
        <v>4452817.336455773</v>
      </c>
      <c r="T102" s="8">
        <f t="shared" si="21"/>
        <v>6315095.225579521</v>
      </c>
      <c r="U102" s="8">
        <f t="shared" si="21"/>
        <v>7487832.696214153</v>
      </c>
      <c r="V102" s="8">
        <f t="shared" si="21"/>
        <v>7756438.653221098</v>
      </c>
      <c r="W102" s="8">
        <f t="shared" si="21"/>
        <v>8435480.74762115</v>
      </c>
      <c r="X102" s="8">
        <f t="shared" si="21"/>
        <v>8668215.195195556</v>
      </c>
      <c r="Y102" s="8">
        <f t="shared" si="21"/>
        <v>9218501.207000002</v>
      </c>
      <c r="Z102" s="8">
        <f t="shared" si="21"/>
        <v>9341628.03958477</v>
      </c>
      <c r="AA102" s="8">
        <f t="shared" si="21"/>
        <v>9852921.880658392</v>
      </c>
      <c r="AB102" s="8">
        <f t="shared" si="21"/>
        <v>10515228.003152601</v>
      </c>
      <c r="AC102" s="8">
        <f>AC20/AC$83*100</f>
        <v>11861633.965872332</v>
      </c>
    </row>
    <row r="103" spans="1:29" ht="15" customHeight="1">
      <c r="A103" s="16" t="s">
        <v>14</v>
      </c>
      <c r="B103" s="13">
        <f t="shared" si="21"/>
        <v>411761.7538012153</v>
      </c>
      <c r="C103" s="13">
        <f t="shared" si="21"/>
        <v>421860.45160805236</v>
      </c>
      <c r="D103" s="13">
        <f t="shared" si="21"/>
        <v>423917.23489875987</v>
      </c>
      <c r="E103" s="13">
        <f t="shared" si="21"/>
        <v>383462.0555501248</v>
      </c>
      <c r="F103" s="13">
        <f t="shared" si="21"/>
        <v>375116.8618585846</v>
      </c>
      <c r="G103" s="13">
        <f t="shared" si="21"/>
        <v>464104.12024198205</v>
      </c>
      <c r="H103" s="13">
        <f t="shared" si="21"/>
        <v>568787.9471357807</v>
      </c>
      <c r="I103" s="13">
        <f t="shared" si="21"/>
        <v>474660.2968799371</v>
      </c>
      <c r="J103" s="13">
        <f t="shared" si="21"/>
        <v>393612.4135964554</v>
      </c>
      <c r="K103" s="13">
        <f t="shared" si="21"/>
        <v>462811.4495890425</v>
      </c>
      <c r="L103" s="13">
        <f t="shared" si="21"/>
        <v>522275.8496927704</v>
      </c>
      <c r="M103" s="13">
        <f t="shared" si="21"/>
        <v>722889.8010087518</v>
      </c>
      <c r="N103" s="13">
        <f t="shared" si="21"/>
        <v>428564.90623860515</v>
      </c>
      <c r="O103" s="13">
        <f t="shared" si="21"/>
        <v>817379.4461699999</v>
      </c>
      <c r="P103" s="13">
        <f t="shared" si="21"/>
        <v>1142129.0729504752</v>
      </c>
      <c r="Q103" s="13">
        <f t="shared" si="21"/>
        <v>807061.4381590546</v>
      </c>
      <c r="R103" s="13">
        <f t="shared" si="21"/>
        <v>671581.522383205</v>
      </c>
      <c r="S103" s="13">
        <f t="shared" si="21"/>
        <v>1070557.7953968057</v>
      </c>
      <c r="T103" s="13">
        <f t="shared" si="21"/>
        <v>381816.0117018379</v>
      </c>
      <c r="U103" s="13">
        <f t="shared" si="21"/>
        <v>1369431.0385343535</v>
      </c>
      <c r="V103" s="13">
        <f t="shared" si="21"/>
        <v>1306068.0707797229</v>
      </c>
      <c r="W103" s="13">
        <f t="shared" si="21"/>
        <v>597583.4054228485</v>
      </c>
      <c r="X103" s="13">
        <f t="shared" si="21"/>
        <v>595123.9689758453</v>
      </c>
      <c r="Y103" s="13">
        <f t="shared" si="21"/>
        <v>604104.304</v>
      </c>
      <c r="Z103" s="13">
        <f t="shared" si="21"/>
        <v>576307.7594260985</v>
      </c>
      <c r="AA103" s="13">
        <f t="shared" si="21"/>
        <v>668553.7587841658</v>
      </c>
      <c r="AB103" s="13">
        <f t="shared" si="21"/>
        <v>1767335.5752335298</v>
      </c>
      <c r="AC103" s="13">
        <f>AC21/AC$83*100</f>
        <v>1064319.65861792</v>
      </c>
    </row>
    <row r="104" spans="1:29" ht="15" customHeight="1">
      <c r="A104" s="18" t="s">
        <v>24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>
        <f>X22/X$83*100</f>
        <v>595123.9689758453</v>
      </c>
      <c r="Y104" s="13">
        <f>Y22/Y$83*100</f>
        <v>593551.926</v>
      </c>
      <c r="Z104" s="13">
        <f>Z22/Z$83*100</f>
        <v>576307.7594260985</v>
      </c>
      <c r="AA104" s="13">
        <f>AA22/AA$83*100</f>
        <v>668553.7587841658</v>
      </c>
      <c r="AB104" s="13">
        <f>AB22/AB$83*100</f>
        <v>1767335.5752335298</v>
      </c>
      <c r="AC104" s="13">
        <f>AC22/AC$83*100</f>
        <v>754709.3600860729</v>
      </c>
    </row>
    <row r="105" spans="1:29" ht="15" customHeight="1">
      <c r="A105" s="18" t="s">
        <v>25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5" customHeight="1">
      <c r="A106" s="18" t="s">
        <v>26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>
        <f aca="true" t="shared" si="22" ref="Y106:AC114">Y24/Y$83*100</f>
        <v>10552.378</v>
      </c>
      <c r="Z106" s="13"/>
      <c r="AA106" s="13"/>
      <c r="AB106" s="13"/>
      <c r="AC106" s="13"/>
    </row>
    <row r="107" spans="1:29" ht="15" customHeight="1">
      <c r="A107" s="16" t="s">
        <v>15</v>
      </c>
      <c r="B107" s="13">
        <f aca="true" t="shared" si="23" ref="B107:X107">B25/B$83*100</f>
        <v>361774.2157883105</v>
      </c>
      <c r="C107" s="13">
        <f t="shared" si="23"/>
        <v>371559.12589962006</v>
      </c>
      <c r="D107" s="13">
        <f t="shared" si="23"/>
        <v>363180.55504484393</v>
      </c>
      <c r="E107" s="13">
        <f t="shared" si="23"/>
        <v>479715.6889270792</v>
      </c>
      <c r="F107" s="13">
        <f t="shared" si="23"/>
        <v>799488.6825813899</v>
      </c>
      <c r="G107" s="13">
        <f t="shared" si="23"/>
        <v>799363.470558428</v>
      </c>
      <c r="H107" s="13">
        <f t="shared" si="23"/>
        <v>541304.2788454778</v>
      </c>
      <c r="I107" s="13">
        <f t="shared" si="23"/>
        <v>507495.74166500213</v>
      </c>
      <c r="J107" s="13">
        <f t="shared" si="23"/>
        <v>429076.2495852832</v>
      </c>
      <c r="K107" s="13">
        <f t="shared" si="23"/>
        <v>631844.909895163</v>
      </c>
      <c r="L107" s="13">
        <f t="shared" si="23"/>
        <v>589136.1278314847</v>
      </c>
      <c r="M107" s="13">
        <f t="shared" si="23"/>
        <v>1026622.3150015773</v>
      </c>
      <c r="N107" s="13">
        <f t="shared" si="23"/>
        <v>633247.6606048095</v>
      </c>
      <c r="O107" s="13">
        <f t="shared" si="23"/>
        <v>442451.899402048</v>
      </c>
      <c r="P107" s="13">
        <f t="shared" si="23"/>
        <v>628220.5491524196</v>
      </c>
      <c r="Q107" s="13">
        <f t="shared" si="23"/>
        <v>2392257.97607107</v>
      </c>
      <c r="R107" s="13">
        <f t="shared" si="23"/>
        <v>394165.5617658414</v>
      </c>
      <c r="S107" s="13">
        <f t="shared" si="23"/>
        <v>276417.30852352537</v>
      </c>
      <c r="T107" s="13">
        <f t="shared" si="23"/>
        <v>565193.7286518727</v>
      </c>
      <c r="U107" s="13">
        <f t="shared" si="23"/>
        <v>597812.4296167538</v>
      </c>
      <c r="V107" s="13">
        <f t="shared" si="23"/>
        <v>513305.1300441772</v>
      </c>
      <c r="W107" s="13">
        <f t="shared" si="23"/>
        <v>551085.5436047495</v>
      </c>
      <c r="X107" s="13">
        <f t="shared" si="23"/>
        <v>575311.3739990395</v>
      </c>
      <c r="Y107" s="13">
        <f t="shared" si="22"/>
        <v>639218.519</v>
      </c>
      <c r="Z107" s="13">
        <f t="shared" si="22"/>
        <v>636514.4464337986</v>
      </c>
      <c r="AA107" s="13">
        <f t="shared" si="22"/>
        <v>652063.7269181523</v>
      </c>
      <c r="AB107" s="13">
        <f t="shared" si="22"/>
        <v>515476.27124524326</v>
      </c>
      <c r="AC107" s="13">
        <f t="shared" si="22"/>
        <v>1151231.0538243523</v>
      </c>
    </row>
    <row r="108" spans="1:29" ht="15" customHeight="1">
      <c r="A108" s="19" t="s">
        <v>27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>
        <f aca="true" t="shared" si="24" ref="X108:X113">X26/X$83*100</f>
        <v>24969.40920250578</v>
      </c>
      <c r="Y108" s="13">
        <f t="shared" si="22"/>
        <v>51727.954</v>
      </c>
      <c r="Z108" s="13">
        <f t="shared" si="22"/>
        <v>4056.7183300296483</v>
      </c>
      <c r="AA108" s="13">
        <f t="shared" si="22"/>
        <v>28853.72644745953</v>
      </c>
      <c r="AB108" s="13">
        <f t="shared" si="22"/>
        <v>27376.401010522044</v>
      </c>
      <c r="AC108" s="13">
        <f t="shared" si="22"/>
        <v>46897.47696747113</v>
      </c>
    </row>
    <row r="109" spans="1:29" ht="15" customHeight="1">
      <c r="A109" s="19" t="s">
        <v>28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24"/>
        <v>550341.9647965337</v>
      </c>
      <c r="Y109" s="13">
        <f t="shared" si="22"/>
        <v>587490.565</v>
      </c>
      <c r="Z109" s="13">
        <f t="shared" si="22"/>
        <v>632457.7281037689</v>
      </c>
      <c r="AA109" s="13">
        <f t="shared" si="22"/>
        <v>623210.0004706929</v>
      </c>
      <c r="AB109" s="13">
        <f t="shared" si="22"/>
        <v>488099.8702347212</v>
      </c>
      <c r="AC109" s="13">
        <f t="shared" si="22"/>
        <v>1104333.5768568814</v>
      </c>
    </row>
    <row r="110" spans="1:29" ht="15" customHeight="1">
      <c r="A110" s="16" t="s">
        <v>16</v>
      </c>
      <c r="B110" s="13">
        <f aca="true" t="shared" si="25" ref="B110:W110">B28/B$83*100</f>
        <v>216047.83378458823</v>
      </c>
      <c r="C110" s="13">
        <f t="shared" si="25"/>
        <v>356804.07035847986</v>
      </c>
      <c r="D110" s="13">
        <f t="shared" si="25"/>
        <v>360701.50688754127</v>
      </c>
      <c r="E110" s="13">
        <f t="shared" si="25"/>
        <v>392111.57560012763</v>
      </c>
      <c r="F110" s="13">
        <f t="shared" si="25"/>
        <v>521907.7703381124</v>
      </c>
      <c r="G110" s="13">
        <f t="shared" si="25"/>
        <v>64685.33347282016</v>
      </c>
      <c r="H110" s="13">
        <f t="shared" si="25"/>
        <v>57240.42192792416</v>
      </c>
      <c r="I110" s="13">
        <f t="shared" si="25"/>
        <v>378655.09992047946</v>
      </c>
      <c r="J110" s="13">
        <f t="shared" si="25"/>
        <v>716626.9029404063</v>
      </c>
      <c r="K110" s="13">
        <f t="shared" si="25"/>
        <v>773072.5086181165</v>
      </c>
      <c r="L110" s="13">
        <f t="shared" si="25"/>
        <v>787149.1921848882</v>
      </c>
      <c r="M110" s="13">
        <f t="shared" si="25"/>
        <v>818693.9500719378</v>
      </c>
      <c r="N110" s="13">
        <f t="shared" si="25"/>
        <v>1190879.8008725643</v>
      </c>
      <c r="O110" s="13">
        <f t="shared" si="25"/>
        <v>905811.7134176467</v>
      </c>
      <c r="P110" s="13">
        <f t="shared" si="25"/>
        <v>768530.6652698762</v>
      </c>
      <c r="Q110" s="13">
        <f t="shared" si="25"/>
        <v>864668.2702470018</v>
      </c>
      <c r="R110" s="13">
        <f t="shared" si="25"/>
        <v>3169397.2569867144</v>
      </c>
      <c r="S110" s="13">
        <f t="shared" si="25"/>
        <v>3002969.573263866</v>
      </c>
      <c r="T110" s="13">
        <f t="shared" si="25"/>
        <v>4140769.7548408667</v>
      </c>
      <c r="U110" s="13">
        <f t="shared" si="25"/>
        <v>5347311.085339141</v>
      </c>
      <c r="V110" s="13">
        <f t="shared" si="25"/>
        <v>5836930.839965906</v>
      </c>
      <c r="W110" s="13">
        <f t="shared" si="25"/>
        <v>6917199.878119677</v>
      </c>
      <c r="X110" s="13">
        <f t="shared" si="24"/>
        <v>7468653.323211826</v>
      </c>
      <c r="Y110" s="13">
        <f t="shared" si="22"/>
        <v>7852653.53</v>
      </c>
      <c r="Z110" s="13">
        <f t="shared" si="22"/>
        <v>8005526.636505406</v>
      </c>
      <c r="AA110" s="13">
        <f t="shared" si="22"/>
        <v>8327262.585173103</v>
      </c>
      <c r="AB110" s="13">
        <f t="shared" si="22"/>
        <v>7839351.220772043</v>
      </c>
      <c r="AC110" s="13">
        <f t="shared" si="22"/>
        <v>9486403.291741759</v>
      </c>
    </row>
    <row r="111" spans="1:29" ht="15" customHeight="1">
      <c r="A111" s="18" t="s">
        <v>29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>
        <f t="shared" si="24"/>
        <v>5809530.11790442</v>
      </c>
      <c r="Y111" s="13">
        <f t="shared" si="22"/>
        <v>5937397.307</v>
      </c>
      <c r="Z111" s="13">
        <f t="shared" si="22"/>
        <v>6427826.943879385</v>
      </c>
      <c r="AA111" s="13">
        <f t="shared" si="22"/>
        <v>6622634.075305292</v>
      </c>
      <c r="AB111" s="13">
        <f t="shared" si="22"/>
        <v>5974098.323337246</v>
      </c>
      <c r="AC111" s="13">
        <f t="shared" si="22"/>
        <v>7514166.388015967</v>
      </c>
    </row>
    <row r="112" spans="1:29" ht="15" customHeight="1">
      <c r="A112" s="18" t="s">
        <v>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24"/>
        <v>1659123.2053074073</v>
      </c>
      <c r="Y112" s="13">
        <f t="shared" si="22"/>
        <v>1915256.223</v>
      </c>
      <c r="Z112" s="13">
        <f t="shared" si="22"/>
        <v>1577699.6926260206</v>
      </c>
      <c r="AA112" s="13">
        <f t="shared" si="22"/>
        <v>1704628.5098678104</v>
      </c>
      <c r="AB112" s="13">
        <f t="shared" si="22"/>
        <v>1865252.897434797</v>
      </c>
      <c r="AC112" s="13">
        <f t="shared" si="22"/>
        <v>1972236.9037257908</v>
      </c>
    </row>
    <row r="113" spans="1:29" ht="15" customHeight="1">
      <c r="A113" s="16" t="s">
        <v>17</v>
      </c>
      <c r="B113" s="13"/>
      <c r="C113" s="13"/>
      <c r="D113" s="13"/>
      <c r="E113" s="13">
        <f aca="true" t="shared" si="26" ref="E113:W114">E31/E$83*100</f>
        <v>21291.12627693001</v>
      </c>
      <c r="F113" s="13">
        <f t="shared" si="26"/>
        <v>5008.978867547866</v>
      </c>
      <c r="G113" s="13">
        <f t="shared" si="26"/>
        <v>10956.187918838103</v>
      </c>
      <c r="H113" s="13">
        <f t="shared" si="26"/>
        <v>58118.65944847895</v>
      </c>
      <c r="I113" s="13">
        <f t="shared" si="26"/>
        <v>121850.28338207716</v>
      </c>
      <c r="J113" s="13">
        <f t="shared" si="26"/>
        <v>30049.591082315063</v>
      </c>
      <c r="K113" s="13">
        <f t="shared" si="26"/>
        <v>19612.52968981205</v>
      </c>
      <c r="L113" s="13">
        <f t="shared" si="26"/>
        <v>150702.4904864844</v>
      </c>
      <c r="M113" s="13">
        <f t="shared" si="26"/>
        <v>26372.4748018263</v>
      </c>
      <c r="N113" s="13">
        <f t="shared" si="26"/>
        <v>38472.67436787617</v>
      </c>
      <c r="O113" s="13">
        <f t="shared" si="26"/>
        <v>121628.05594827543</v>
      </c>
      <c r="P113" s="13">
        <f t="shared" si="26"/>
        <v>96695.24244793982</v>
      </c>
      <c r="Q113" s="13">
        <f t="shared" si="26"/>
        <v>15451.810775188282</v>
      </c>
      <c r="R113" s="13">
        <f t="shared" si="26"/>
        <v>72541.58374812192</v>
      </c>
      <c r="S113" s="13">
        <f t="shared" si="26"/>
        <v>100106.20947891836</v>
      </c>
      <c r="T113" s="13">
        <f t="shared" si="26"/>
        <v>48658.161611358</v>
      </c>
      <c r="U113" s="13">
        <f t="shared" si="26"/>
        <v>39054.205478398515</v>
      </c>
      <c r="V113" s="13">
        <f t="shared" si="26"/>
        <v>30911.310548309204</v>
      </c>
      <c r="W113" s="13">
        <f t="shared" si="26"/>
        <v>29728.653459390818</v>
      </c>
      <c r="X113" s="13">
        <f t="shared" si="24"/>
        <v>5095.434204313275</v>
      </c>
      <c r="Y113" s="13">
        <f t="shared" si="22"/>
        <v>83553.937</v>
      </c>
      <c r="Z113" s="13">
        <f t="shared" si="22"/>
        <v>100850.66883275866</v>
      </c>
      <c r="AA113" s="13">
        <f t="shared" si="22"/>
        <v>118125.56073049798</v>
      </c>
      <c r="AB113" s="13">
        <f t="shared" si="22"/>
        <v>86159.5026282581</v>
      </c>
      <c r="AC113" s="13">
        <f t="shared" si="22"/>
        <v>86141.4976456353</v>
      </c>
    </row>
    <row r="114" spans="1:29" ht="15" customHeight="1">
      <c r="A114" s="16" t="s">
        <v>13</v>
      </c>
      <c r="B114" s="13">
        <f aca="true" t="shared" si="27" ref="B114:Q115">B32/B$83*100</f>
        <v>5083.478441990312</v>
      </c>
      <c r="C114" s="13">
        <f t="shared" si="27"/>
        <v>6036.159085011878</v>
      </c>
      <c r="D114" s="13">
        <f t="shared" si="27"/>
        <v>14047.93955804857</v>
      </c>
      <c r="E114" s="13">
        <f t="shared" si="27"/>
        <v>28388.168369240007</v>
      </c>
      <c r="F114" s="13">
        <f t="shared" si="27"/>
        <v>236813.389793513</v>
      </c>
      <c r="G114" s="13">
        <f t="shared" si="27"/>
        <v>75027.97486820332</v>
      </c>
      <c r="H114" s="13">
        <f t="shared" si="27"/>
        <v>51609.36959024931</v>
      </c>
      <c r="I114" s="13"/>
      <c r="J114" s="13">
        <f t="shared" si="26"/>
        <v>3542.128789525988</v>
      </c>
      <c r="K114" s="13">
        <f t="shared" si="26"/>
        <v>5633.329953813626</v>
      </c>
      <c r="L114" s="13">
        <f t="shared" si="26"/>
        <v>3422.536173674612</v>
      </c>
      <c r="M114" s="13">
        <f t="shared" si="26"/>
        <v>14141.229155304554</v>
      </c>
      <c r="N114" s="13">
        <f t="shared" si="26"/>
        <v>3712.4376130307774</v>
      </c>
      <c r="O114" s="13">
        <f t="shared" si="26"/>
        <v>1132.775232838905</v>
      </c>
      <c r="P114" s="13">
        <f t="shared" si="26"/>
        <v>2162.674672482432</v>
      </c>
      <c r="Q114" s="13">
        <f t="shared" si="26"/>
        <v>2208.607330393809</v>
      </c>
      <c r="R114" s="13">
        <f t="shared" si="26"/>
        <v>2387.9501480969566</v>
      </c>
      <c r="S114" s="13">
        <f t="shared" si="26"/>
        <v>2766.4497926587055</v>
      </c>
      <c r="T114" s="13">
        <f t="shared" si="26"/>
        <v>2396.305286346875</v>
      </c>
      <c r="U114" s="13">
        <f t="shared" si="26"/>
        <v>114609.06393744971</v>
      </c>
      <c r="V114" s="13">
        <f t="shared" si="26"/>
        <v>7966.375154415374</v>
      </c>
      <c r="W114" s="13">
        <f t="shared" si="26"/>
        <v>26009.478628270175</v>
      </c>
      <c r="X114" s="13"/>
      <c r="Y114" s="13">
        <f t="shared" si="22"/>
        <v>15912.266</v>
      </c>
      <c r="Z114" s="13">
        <f t="shared" si="22"/>
        <v>6263.225538917374</v>
      </c>
      <c r="AA114" s="13">
        <f t="shared" si="22"/>
        <v>5103.046327411295</v>
      </c>
      <c r="AB114" s="13">
        <f t="shared" si="22"/>
        <v>238366.84798276384</v>
      </c>
      <c r="AC114" s="13">
        <f t="shared" si="22"/>
        <v>0</v>
      </c>
    </row>
    <row r="115" spans="1:29" ht="15" customHeight="1">
      <c r="A115" s="16" t="s">
        <v>10</v>
      </c>
      <c r="B115" s="13"/>
      <c r="C115" s="13"/>
      <c r="D115" s="13"/>
      <c r="E115" s="13"/>
      <c r="F115" s="13">
        <f t="shared" si="27"/>
        <v>154304.37678084953</v>
      </c>
      <c r="G115" s="13">
        <f t="shared" si="27"/>
        <v>468661.89441621874</v>
      </c>
      <c r="H115" s="13">
        <f t="shared" si="27"/>
        <v>424756.9937647946</v>
      </c>
      <c r="I115" s="13">
        <f t="shared" si="27"/>
        <v>129652.97696706984</v>
      </c>
      <c r="J115" s="13">
        <f t="shared" si="27"/>
        <v>92052.8004341078</v>
      </c>
      <c r="K115" s="13">
        <f t="shared" si="27"/>
        <v>23379.07444639006</v>
      </c>
      <c r="L115" s="13">
        <f t="shared" si="27"/>
        <v>4483.706454704464</v>
      </c>
      <c r="M115" s="13">
        <f t="shared" si="27"/>
        <v>52181.199229743186</v>
      </c>
      <c r="N115" s="13">
        <f t="shared" si="27"/>
        <v>70222.32738678117</v>
      </c>
      <c r="O115" s="13">
        <f t="shared" si="27"/>
        <v>28083.561441645565</v>
      </c>
      <c r="P115" s="13">
        <f t="shared" si="27"/>
        <v>44309.593110178655</v>
      </c>
      <c r="Q115" s="13">
        <f t="shared" si="27"/>
        <v>22654.402833542612</v>
      </c>
      <c r="R115" s="13"/>
      <c r="S115" s="13"/>
      <c r="T115" s="13">
        <f>T33/T$83*100</f>
        <v>178250.37021701658</v>
      </c>
      <c r="U115" s="13">
        <f>U33/U$83*100</f>
        <v>19614.87330805788</v>
      </c>
      <c r="V115" s="13"/>
      <c r="W115" s="13"/>
      <c r="X115" s="13"/>
      <c r="Y115" s="13"/>
      <c r="Z115" s="13"/>
      <c r="AA115" s="13"/>
      <c r="AB115" s="13"/>
      <c r="AC115" s="13"/>
    </row>
    <row r="116" spans="1:30" ht="15" customHeight="1">
      <c r="A116" s="16" t="s">
        <v>22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>
        <f>T34/T$83*100</f>
        <v>998010.8932702218</v>
      </c>
      <c r="U116" s="13"/>
      <c r="V116" s="13"/>
      <c r="W116" s="13">
        <f>W34/W$83*100</f>
        <v>313873.78838621546</v>
      </c>
      <c r="X116" s="13">
        <f>X34/X$83*100</f>
        <v>24031.094804531513</v>
      </c>
      <c r="Y116" s="13"/>
      <c r="Z116" s="13">
        <f>Z34/Z$83*100</f>
        <v>16165.302847790588</v>
      </c>
      <c r="AA116" s="13">
        <f>AA34/AA$83*100</f>
        <v>63673.84554955247</v>
      </c>
      <c r="AB116" s="13">
        <f>AB34/AB$83*100</f>
        <v>68538.58529076257</v>
      </c>
      <c r="AC116" s="13">
        <f>AC34/AC$83*100</f>
        <v>73538.46404266759</v>
      </c>
      <c r="AD116" s="1" t="s">
        <v>34</v>
      </c>
    </row>
    <row r="117" spans="1:29" ht="15" customHeight="1">
      <c r="A117" s="16" t="s">
        <v>23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>
        <f>V35/V$83*100</f>
        <v>61256.92672856737</v>
      </c>
      <c r="W117" s="13"/>
      <c r="X117" s="13"/>
      <c r="Y117" s="13">
        <f>Y35/Y$83*100</f>
        <v>23058.651</v>
      </c>
      <c r="Z117" s="13"/>
      <c r="AA117" s="13">
        <f>AA35/AA$83*100</f>
        <v>18139.357175507834</v>
      </c>
      <c r="AB117" s="13">
        <f>AB35/AB$83*100</f>
        <v>0</v>
      </c>
      <c r="AC117" s="13">
        <f>AC35/AC$83*100</f>
        <v>0</v>
      </c>
    </row>
    <row r="118" spans="2:201" s="20" customFormat="1" ht="1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</row>
    <row r="119" spans="1:201" ht="15" customHeight="1">
      <c r="A119" s="35" t="s">
        <v>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4"/>
      <c r="M119" s="24"/>
      <c r="N119" s="24"/>
      <c r="O119" s="24"/>
      <c r="P119" s="24"/>
      <c r="Q119" s="24"/>
      <c r="R119" s="24"/>
      <c r="S119" s="24"/>
      <c r="T119" s="24"/>
      <c r="U119" s="2"/>
      <c r="V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</row>
    <row r="120" spans="1:22" ht="15" customHeight="1">
      <c r="A120" s="23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4"/>
      <c r="M120" s="24"/>
      <c r="N120" s="24"/>
      <c r="O120" s="24"/>
      <c r="P120" s="24"/>
      <c r="Q120" s="24"/>
      <c r="R120" s="24"/>
      <c r="S120" s="24"/>
      <c r="T120" s="24"/>
      <c r="U120" s="2"/>
      <c r="V120" s="2"/>
    </row>
    <row r="121" s="24" customFormat="1" ht="15" customHeight="1">
      <c r="A121" s="25" t="s">
        <v>31</v>
      </c>
    </row>
    <row r="122" ht="15" customHeight="1">
      <c r="A122" s="25" t="s">
        <v>39</v>
      </c>
    </row>
    <row r="123" ht="15" customHeight="1"/>
    <row r="124" ht="15" customHeight="1"/>
    <row r="125" ht="15" customHeight="1"/>
    <row r="126" spans="1:29" ht="15" customHeight="1">
      <c r="A126" s="45" t="s">
        <v>35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</row>
    <row r="127" spans="1:29" ht="15" customHeight="1">
      <c r="A127" s="46" t="s">
        <v>20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13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29" ht="15" customHeight="1">
      <c r="A129" s="4" t="s">
        <v>1</v>
      </c>
      <c r="B129" s="5"/>
      <c r="C129" s="5">
        <v>1981</v>
      </c>
      <c r="D129" s="5">
        <v>1982</v>
      </c>
      <c r="E129" s="5">
        <v>1983</v>
      </c>
      <c r="F129" s="5">
        <v>1984</v>
      </c>
      <c r="G129" s="5">
        <v>1985</v>
      </c>
      <c r="H129" s="5">
        <v>1986</v>
      </c>
      <c r="I129" s="5">
        <v>1987</v>
      </c>
      <c r="J129" s="5">
        <v>1988</v>
      </c>
      <c r="K129" s="5">
        <v>1989</v>
      </c>
      <c r="L129" s="5">
        <v>1990</v>
      </c>
      <c r="M129" s="5">
        <v>1991</v>
      </c>
      <c r="N129" s="5">
        <v>1992</v>
      </c>
      <c r="O129" s="5">
        <v>1993</v>
      </c>
      <c r="P129" s="5">
        <v>1994</v>
      </c>
      <c r="Q129" s="5">
        <v>1995</v>
      </c>
      <c r="R129" s="5">
        <v>1996</v>
      </c>
      <c r="S129" s="5">
        <v>1997</v>
      </c>
      <c r="T129" s="6">
        <v>1998</v>
      </c>
      <c r="U129" s="6">
        <v>1999</v>
      </c>
      <c r="V129" s="6">
        <v>2000</v>
      </c>
      <c r="W129" s="6">
        <v>2001</v>
      </c>
      <c r="X129" s="6">
        <v>2002</v>
      </c>
      <c r="Y129" s="6">
        <v>2003</v>
      </c>
      <c r="Z129" s="6">
        <v>2004</v>
      </c>
      <c r="AA129" s="6">
        <v>2005</v>
      </c>
      <c r="AB129" s="6">
        <v>2006</v>
      </c>
      <c r="AC129" s="6">
        <v>2007</v>
      </c>
    </row>
    <row r="130" spans="1:2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9" s="10" customFormat="1" ht="15" customHeight="1">
      <c r="A131" s="7" t="s">
        <v>2</v>
      </c>
      <c r="B131" s="36"/>
      <c r="C131" s="37">
        <f>((C89/B89)-1)*100</f>
        <v>16.24588725186753</v>
      </c>
      <c r="D131" s="37">
        <f aca="true" t="shared" si="28" ref="D131:AC135">((D89/C89)-1)*100</f>
        <v>0.4832330419547004</v>
      </c>
      <c r="E131" s="37">
        <f t="shared" si="28"/>
        <v>12.318433426678578</v>
      </c>
      <c r="F131" s="37">
        <f t="shared" si="28"/>
        <v>60.359416817345355</v>
      </c>
      <c r="G131" s="37">
        <f t="shared" si="28"/>
        <v>-10.027576300983487</v>
      </c>
      <c r="H131" s="37">
        <f t="shared" si="28"/>
        <v>-9.612354401310508</v>
      </c>
      <c r="I131" s="37">
        <f t="shared" si="28"/>
        <v>-5.259275035066279</v>
      </c>
      <c r="J131" s="37">
        <f t="shared" si="28"/>
        <v>3.2652246765417114</v>
      </c>
      <c r="K131" s="37">
        <f t="shared" si="28"/>
        <v>15.099083624495101</v>
      </c>
      <c r="L131" s="37">
        <f t="shared" si="28"/>
        <v>7.348078596438601</v>
      </c>
      <c r="M131" s="37">
        <f t="shared" si="28"/>
        <v>29.347784543315502</v>
      </c>
      <c r="N131" s="37">
        <f t="shared" si="28"/>
        <v>-11.116630522577253</v>
      </c>
      <c r="O131" s="37">
        <f t="shared" si="28"/>
        <v>-2.055403976001957</v>
      </c>
      <c r="P131" s="37">
        <f t="shared" si="28"/>
        <v>15.780724619401365</v>
      </c>
      <c r="Q131" s="37">
        <f t="shared" si="28"/>
        <v>53.02874306899954</v>
      </c>
      <c r="R131" s="37">
        <f t="shared" si="28"/>
        <v>5.013585683253541</v>
      </c>
      <c r="S131" s="37">
        <f t="shared" si="28"/>
        <v>3.3118564916183812</v>
      </c>
      <c r="T131" s="37">
        <f t="shared" si="28"/>
        <v>41.822463137597055</v>
      </c>
      <c r="U131" s="37">
        <f t="shared" si="28"/>
        <v>18.570384590313328</v>
      </c>
      <c r="V131" s="37">
        <f t="shared" si="28"/>
        <v>3.5872323528643113</v>
      </c>
      <c r="W131" s="37">
        <f t="shared" si="28"/>
        <v>8.754560240324437</v>
      </c>
      <c r="X131" s="37">
        <f t="shared" si="28"/>
        <v>2.7589944727220983</v>
      </c>
      <c r="Y131" s="37">
        <f t="shared" si="28"/>
        <v>6.348319687649728</v>
      </c>
      <c r="Z131" s="37">
        <f t="shared" si="28"/>
        <v>1.3356491453434316</v>
      </c>
      <c r="AA131" s="37">
        <f t="shared" si="28"/>
        <v>5.473284088244967</v>
      </c>
      <c r="AB131" s="37">
        <f t="shared" si="28"/>
        <v>6.721926049107685</v>
      </c>
      <c r="AC131" s="37">
        <f t="shared" si="28"/>
        <v>12.804343969679643</v>
      </c>
    </row>
    <row r="132" spans="1:29" ht="15" customHeight="1">
      <c r="A132" s="16" t="s">
        <v>3</v>
      </c>
      <c r="B132" s="34"/>
      <c r="C132" s="38">
        <f>((C90/B90)-1)*100</f>
        <v>-27.663697129913377</v>
      </c>
      <c r="D132" s="38">
        <f t="shared" si="28"/>
        <v>-16.310268988487675</v>
      </c>
      <c r="E132" s="38">
        <f t="shared" si="28"/>
        <v>-31.039099161064442</v>
      </c>
      <c r="F132" s="38">
        <f t="shared" si="28"/>
        <v>-52.5238379825128</v>
      </c>
      <c r="G132" s="38">
        <f t="shared" si="28"/>
        <v>-59.053562958820095</v>
      </c>
      <c r="H132" s="38">
        <f t="shared" si="28"/>
        <v>249.75664459777872</v>
      </c>
      <c r="I132" s="38">
        <f t="shared" si="28"/>
        <v>-45.21005002756551</v>
      </c>
      <c r="J132" s="38">
        <f t="shared" si="28"/>
        <v>13.01820608205</v>
      </c>
      <c r="K132" s="38">
        <f t="shared" si="28"/>
        <v>8.084726895915129</v>
      </c>
      <c r="L132" s="38">
        <f t="shared" si="28"/>
        <v>10.736713490515504</v>
      </c>
      <c r="M132" s="38">
        <f t="shared" si="28"/>
        <v>-22.747283040071807</v>
      </c>
      <c r="N132" s="38">
        <f t="shared" si="28"/>
        <v>62.49531324929303</v>
      </c>
      <c r="O132" s="38">
        <f t="shared" si="28"/>
        <v>-28.481837098777675</v>
      </c>
      <c r="P132" s="38">
        <f t="shared" si="28"/>
        <v>16.842648220754807</v>
      </c>
      <c r="Q132" s="38">
        <f t="shared" si="28"/>
        <v>-4.083070869679418</v>
      </c>
      <c r="R132" s="38">
        <f t="shared" si="28"/>
        <v>24.98035191434198</v>
      </c>
      <c r="S132" s="38">
        <f t="shared" si="28"/>
        <v>-7.391860549897422</v>
      </c>
      <c r="T132" s="38">
        <f t="shared" si="28"/>
        <v>-7.59492234024931</v>
      </c>
      <c r="U132" s="38">
        <f t="shared" si="28"/>
        <v>34.30277461802924</v>
      </c>
      <c r="V132" s="38">
        <f t="shared" si="28"/>
        <v>29.486990737023323</v>
      </c>
      <c r="W132" s="38">
        <f t="shared" si="28"/>
        <v>157.1616389168292</v>
      </c>
      <c r="X132" s="38">
        <f t="shared" si="28"/>
        <v>28.61274001767462</v>
      </c>
      <c r="Y132" s="38">
        <f t="shared" si="28"/>
        <v>2.155316509446026</v>
      </c>
      <c r="Z132" s="38">
        <f t="shared" si="28"/>
        <v>-0.5213177301640393</v>
      </c>
      <c r="AA132" s="38">
        <f t="shared" si="28"/>
        <v>13.005358233248842</v>
      </c>
      <c r="AB132" s="38">
        <f t="shared" si="28"/>
        <v>9.967207443655933</v>
      </c>
      <c r="AC132" s="38">
        <f t="shared" si="28"/>
        <v>12.679268805745592</v>
      </c>
    </row>
    <row r="133" spans="1:29" ht="15" customHeight="1">
      <c r="A133" s="16" t="s">
        <v>4</v>
      </c>
      <c r="B133" s="34"/>
      <c r="C133" s="38">
        <f>((C91/B91)-1)*100</f>
        <v>-33.123040742750106</v>
      </c>
      <c r="D133" s="38">
        <f t="shared" si="28"/>
        <v>63.441679894931944</v>
      </c>
      <c r="E133" s="38">
        <f t="shared" si="28"/>
        <v>-58.70948141036707</v>
      </c>
      <c r="F133" s="38">
        <f t="shared" si="28"/>
        <v>221.21014759259913</v>
      </c>
      <c r="G133" s="38">
        <f t="shared" si="28"/>
        <v>-67.76452372359034</v>
      </c>
      <c r="H133" s="38">
        <f t="shared" si="28"/>
        <v>148.1348861196837</v>
      </c>
      <c r="I133" s="38">
        <f t="shared" si="28"/>
        <v>-51.267099509077084</v>
      </c>
      <c r="J133" s="38">
        <f t="shared" si="28"/>
        <v>49.39081012478166</v>
      </c>
      <c r="K133" s="38">
        <f t="shared" si="28"/>
        <v>-3.1746963400345107</v>
      </c>
      <c r="L133" s="38">
        <f t="shared" si="28"/>
        <v>2.305611302463584</v>
      </c>
      <c r="M133" s="38">
        <f t="shared" si="28"/>
        <v>5.236146054282287</v>
      </c>
      <c r="N133" s="38">
        <f t="shared" si="28"/>
        <v>139.21626244584152</v>
      </c>
      <c r="O133" s="38">
        <f t="shared" si="28"/>
        <v>-39.89291734167513</v>
      </c>
      <c r="P133" s="38">
        <f t="shared" si="28"/>
        <v>34.12262867431433</v>
      </c>
      <c r="Q133" s="38">
        <f t="shared" si="28"/>
        <v>-18.560190534946198</v>
      </c>
      <c r="R133" s="38">
        <f t="shared" si="28"/>
        <v>11.123582056917659</v>
      </c>
      <c r="S133" s="38">
        <f t="shared" si="28"/>
        <v>-1.0771672102210417</v>
      </c>
      <c r="T133" s="38">
        <f t="shared" si="28"/>
        <v>8.247912287017112</v>
      </c>
      <c r="U133" s="38">
        <f t="shared" si="28"/>
        <v>32.79251494765158</v>
      </c>
      <c r="V133" s="38">
        <f t="shared" si="28"/>
        <v>57.55464618956785</v>
      </c>
      <c r="W133" s="38">
        <f t="shared" si="28"/>
        <v>-11.135517892715274</v>
      </c>
      <c r="X133" s="38">
        <f t="shared" si="28"/>
        <v>11.277124592851461</v>
      </c>
      <c r="Y133" s="38">
        <f t="shared" si="28"/>
        <v>1.0274418547606246</v>
      </c>
      <c r="Z133" s="38">
        <f t="shared" si="28"/>
        <v>26.67659827807618</v>
      </c>
      <c r="AA133" s="38">
        <f t="shared" si="28"/>
        <v>7.247954362199027</v>
      </c>
      <c r="AB133" s="38">
        <f t="shared" si="28"/>
        <v>-3.0418163740753013</v>
      </c>
      <c r="AC133" s="38">
        <f t="shared" si="28"/>
        <v>11.42298681762175</v>
      </c>
    </row>
    <row r="134" spans="1:29" ht="15" customHeight="1">
      <c r="A134" s="16" t="s">
        <v>5</v>
      </c>
      <c r="B134" s="34"/>
      <c r="C134" s="38">
        <f>((C92/B92)-1)*100</f>
        <v>-31.39424859868515</v>
      </c>
      <c r="D134" s="38">
        <f t="shared" si="28"/>
        <v>99.03134746968634</v>
      </c>
      <c r="E134" s="38">
        <f t="shared" si="28"/>
        <v>253.37802159627523</v>
      </c>
      <c r="F134" s="38">
        <f t="shared" si="28"/>
        <v>62.79687563410508</v>
      </c>
      <c r="G134" s="38">
        <f t="shared" si="28"/>
        <v>-67.99790661697116</v>
      </c>
      <c r="H134" s="38">
        <f t="shared" si="28"/>
        <v>17.23413416317865</v>
      </c>
      <c r="I134" s="38">
        <f t="shared" si="28"/>
        <v>-65.86878100776745</v>
      </c>
      <c r="J134" s="38">
        <f t="shared" si="28"/>
        <v>194.34976334384834</v>
      </c>
      <c r="K134" s="38">
        <f t="shared" si="28"/>
        <v>-62.36877234585141</v>
      </c>
      <c r="L134" s="38">
        <f t="shared" si="28"/>
        <v>19.174871013916707</v>
      </c>
      <c r="M134" s="38">
        <f t="shared" si="28"/>
        <v>7.309822846425851</v>
      </c>
      <c r="N134" s="38">
        <f t="shared" si="28"/>
        <v>-35.348647857416196</v>
      </c>
      <c r="O134" s="38">
        <f t="shared" si="28"/>
        <v>14.272558085575703</v>
      </c>
      <c r="P134" s="38">
        <f t="shared" si="28"/>
        <v>-10.32504212443246</v>
      </c>
      <c r="Q134" s="38">
        <f t="shared" si="28"/>
        <v>103.07427523486913</v>
      </c>
      <c r="R134" s="38">
        <f t="shared" si="28"/>
        <v>-57.21013801331528</v>
      </c>
      <c r="S134" s="38">
        <f t="shared" si="28"/>
        <v>44.033494973240586</v>
      </c>
      <c r="T134" s="38">
        <f t="shared" si="28"/>
        <v>114.35294987448347</v>
      </c>
      <c r="U134" s="38">
        <f t="shared" si="28"/>
        <v>182.61514203307686</v>
      </c>
      <c r="V134" s="38">
        <f t="shared" si="28"/>
        <v>-46.694786312068125</v>
      </c>
      <c r="W134" s="38">
        <f t="shared" si="28"/>
        <v>-30.009259260012556</v>
      </c>
      <c r="X134" s="38">
        <f t="shared" si="28"/>
        <v>-30.55045919834115</v>
      </c>
      <c r="Y134" s="38">
        <f t="shared" si="28"/>
        <v>20.24076376035233</v>
      </c>
      <c r="Z134" s="38">
        <f t="shared" si="28"/>
        <v>-2.7522265518902356</v>
      </c>
      <c r="AA134" s="38">
        <f t="shared" si="28"/>
        <v>65.56669418894163</v>
      </c>
      <c r="AB134" s="38">
        <f t="shared" si="28"/>
        <v>8.62183736077231</v>
      </c>
      <c r="AC134" s="38">
        <f t="shared" si="28"/>
        <v>-5.397716884686199</v>
      </c>
    </row>
    <row r="135" spans="1:29" ht="15" customHeight="1">
      <c r="A135" s="16" t="s">
        <v>6</v>
      </c>
      <c r="B135" s="34"/>
      <c r="C135" s="38">
        <f>((C93/B93)-1)*100</f>
        <v>-13.993205623715465</v>
      </c>
      <c r="D135" s="38">
        <f t="shared" si="28"/>
        <v>2.981393715658598</v>
      </c>
      <c r="E135" s="38">
        <f t="shared" si="28"/>
        <v>-58.70333698795789</v>
      </c>
      <c r="F135" s="38">
        <f t="shared" si="28"/>
        <v>-31.074950196220573</v>
      </c>
      <c r="G135" s="38">
        <f t="shared" si="28"/>
        <v>8.576819781460276</v>
      </c>
      <c r="H135" s="38">
        <f t="shared" si="28"/>
        <v>136.36393407647637</v>
      </c>
      <c r="I135" s="38">
        <f t="shared" si="28"/>
        <v>-25.703930770985963</v>
      </c>
      <c r="J135" s="38">
        <f t="shared" si="28"/>
        <v>-30.935104362762424</v>
      </c>
      <c r="K135" s="38">
        <f t="shared" si="28"/>
        <v>16.838052685833716</v>
      </c>
      <c r="L135" s="38">
        <f t="shared" si="28"/>
        <v>181.37737725738396</v>
      </c>
      <c r="M135" s="38">
        <f t="shared" si="28"/>
        <v>40.03079812715909</v>
      </c>
      <c r="N135" s="38">
        <f t="shared" si="28"/>
        <v>-39.11244920052358</v>
      </c>
      <c r="O135" s="38">
        <f t="shared" si="28"/>
        <v>-74.52726220626636</v>
      </c>
      <c r="P135" s="38">
        <f t="shared" si="28"/>
        <v>45.91517525069702</v>
      </c>
      <c r="Q135" s="38">
        <f t="shared" si="28"/>
        <v>-67.00336331472887</v>
      </c>
      <c r="R135" s="38">
        <f t="shared" si="28"/>
        <v>-18.687669875175462</v>
      </c>
      <c r="S135" s="38">
        <f t="shared" si="28"/>
        <v>-6.047403181088907</v>
      </c>
      <c r="T135" s="38">
        <f t="shared" si="28"/>
        <v>-3.232053705062632</v>
      </c>
      <c r="U135" s="38">
        <f t="shared" si="28"/>
        <v>119.20251458048719</v>
      </c>
      <c r="V135" s="38">
        <f t="shared" si="28"/>
        <v>-13.21433406305863</v>
      </c>
      <c r="W135" s="38">
        <f t="shared" si="28"/>
        <v>15.260863548901948</v>
      </c>
      <c r="X135" s="38">
        <f t="shared" si="28"/>
        <v>-28.2292633423014</v>
      </c>
      <c r="Y135" s="38">
        <f t="shared" si="28"/>
        <v>7.3951622954214535</v>
      </c>
      <c r="Z135" s="38">
        <f t="shared" si="28"/>
        <v>91.17913861971113</v>
      </c>
      <c r="AA135" s="38">
        <f t="shared" si="28"/>
        <v>-30.24730801552078</v>
      </c>
      <c r="AB135" s="38">
        <f t="shared" si="28"/>
        <v>31.953762887359737</v>
      </c>
      <c r="AC135" s="38">
        <f t="shared" si="28"/>
        <v>-4.637720494115937</v>
      </c>
    </row>
    <row r="136" spans="1:29" ht="15" customHeight="1">
      <c r="A136" s="16" t="s">
        <v>7</v>
      </c>
      <c r="B136" s="3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</row>
    <row r="137" spans="1:29" ht="15" customHeight="1">
      <c r="A137" s="16" t="s">
        <v>8</v>
      </c>
      <c r="B137" s="34"/>
      <c r="C137" s="38">
        <f aca="true" t="shared" si="29" ref="C137:AA137">((C95/B95)-1)*100</f>
        <v>61.475911534031226</v>
      </c>
      <c r="D137" s="38">
        <f t="shared" si="29"/>
        <v>-3.7080852975889367</v>
      </c>
      <c r="E137" s="38">
        <f t="shared" si="29"/>
        <v>7.111358905015974</v>
      </c>
      <c r="F137" s="38">
        <f t="shared" si="29"/>
        <v>61.00307095828234</v>
      </c>
      <c r="G137" s="38">
        <f t="shared" si="29"/>
        <v>-7.1542012554457575</v>
      </c>
      <c r="H137" s="38">
        <f t="shared" si="29"/>
        <v>-7.6049096369794515</v>
      </c>
      <c r="I137" s="38">
        <f t="shared" si="29"/>
        <v>-1.9554151419183152</v>
      </c>
      <c r="J137" s="38">
        <f t="shared" si="29"/>
        <v>14.292570978063623</v>
      </c>
      <c r="K137" s="38">
        <f t="shared" si="29"/>
        <v>7.458400767899964</v>
      </c>
      <c r="L137" s="38">
        <f t="shared" si="29"/>
        <v>17.095990988326037</v>
      </c>
      <c r="M137" s="38">
        <f t="shared" si="29"/>
        <v>3.217750655143292</v>
      </c>
      <c r="N137" s="38">
        <f t="shared" si="29"/>
        <v>11.195502221442123</v>
      </c>
      <c r="O137" s="38">
        <f t="shared" si="29"/>
        <v>14.157090482185698</v>
      </c>
      <c r="P137" s="38">
        <f t="shared" si="29"/>
        <v>11.016878254632513</v>
      </c>
      <c r="Q137" s="38">
        <f t="shared" si="29"/>
        <v>-20.05158608429515</v>
      </c>
      <c r="R137" s="38">
        <f t="shared" si="29"/>
        <v>12.965019367036357</v>
      </c>
      <c r="S137" s="38">
        <f t="shared" si="29"/>
        <v>1.9521771894414508</v>
      </c>
      <c r="T137" s="38">
        <f t="shared" si="29"/>
        <v>20.039888602858326</v>
      </c>
      <c r="U137" s="38">
        <f t="shared" si="29"/>
        <v>5.283949624742679</v>
      </c>
      <c r="V137" s="38">
        <f t="shared" si="29"/>
        <v>12.27247217540297</v>
      </c>
      <c r="W137" s="38">
        <f t="shared" si="29"/>
        <v>5.99377278021731</v>
      </c>
      <c r="X137" s="38">
        <f t="shared" si="29"/>
        <v>-9.99156300824503</v>
      </c>
      <c r="Y137" s="38">
        <f t="shared" si="29"/>
        <v>7.2586937505956906</v>
      </c>
      <c r="Z137" s="38">
        <f t="shared" si="29"/>
        <v>-0.8075518788133396</v>
      </c>
      <c r="AA137" s="38">
        <f t="shared" si="29"/>
        <v>5.797599955173527</v>
      </c>
      <c r="AB137" s="38">
        <f>((AB95/AA95)-1)*100</f>
        <v>13.83870589249292</v>
      </c>
      <c r="AC137" s="38">
        <f>((AC95/AB95)-1)*100</f>
        <v>-3.968768414878754</v>
      </c>
    </row>
    <row r="138" spans="1:29" ht="15" customHeight="1">
      <c r="A138" s="16" t="s">
        <v>9</v>
      </c>
      <c r="B138" s="34"/>
      <c r="C138" s="38">
        <f>((C96/B96)-1)*100</f>
        <v>-100</v>
      </c>
      <c r="D138" s="38"/>
      <c r="E138" s="38"/>
      <c r="F138" s="38"/>
      <c r="G138" s="38"/>
      <c r="H138" s="38">
        <f>((H96/G96)-1)*100</f>
        <v>-70.99648739650772</v>
      </c>
      <c r="I138" s="39" t="s">
        <v>45</v>
      </c>
      <c r="J138" s="38">
        <f>((J96/I96)-1)*100</f>
        <v>-100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>
        <f>((Y96/X96)-1)*100</f>
        <v>-49.8372257574069</v>
      </c>
      <c r="Z138" s="38">
        <f>((Z96/Y96)-1)*100</f>
        <v>-74.7375464991861</v>
      </c>
      <c r="AA138" s="38">
        <f>((AA96/Z96)-1)*100</f>
        <v>-100</v>
      </c>
      <c r="AB138" s="38"/>
      <c r="AC138" s="38"/>
    </row>
    <row r="139" spans="1:29" ht="15" customHeight="1">
      <c r="A139" s="16" t="s">
        <v>10</v>
      </c>
      <c r="B139" s="34"/>
      <c r="C139" s="38">
        <f>((C97/B97)-1)*100</f>
        <v>-20.839517613867464</v>
      </c>
      <c r="D139" s="38">
        <f>((D97/C97)-1)*100</f>
        <v>-11.01508539053706</v>
      </c>
      <c r="E139" s="38">
        <f>((E97/D97)-1)*100</f>
        <v>-100</v>
      </c>
      <c r="F139" s="38"/>
      <c r="G139" s="38"/>
      <c r="H139" s="38"/>
      <c r="I139" s="38"/>
      <c r="J139" s="38"/>
      <c r="K139" s="38"/>
      <c r="L139" s="38">
        <f aca="true" t="shared" si="30" ref="L139:R139">((L97/K97)-1)*100</f>
        <v>-76.00648553582187</v>
      </c>
      <c r="M139" s="38">
        <f t="shared" si="30"/>
        <v>427.2469281932261</v>
      </c>
      <c r="N139" s="38">
        <f t="shared" si="30"/>
        <v>-67.7006852079177</v>
      </c>
      <c r="O139" s="38">
        <f t="shared" si="30"/>
        <v>-14.007390757914905</v>
      </c>
      <c r="P139" s="38">
        <f t="shared" si="30"/>
        <v>64.82288929576492</v>
      </c>
      <c r="Q139" s="38">
        <f t="shared" si="30"/>
        <v>-82.47387895580025</v>
      </c>
      <c r="R139" s="38">
        <f t="shared" si="30"/>
        <v>-100</v>
      </c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</row>
    <row r="140" spans="1:29" ht="15" customHeight="1">
      <c r="A140" s="16" t="s">
        <v>11</v>
      </c>
      <c r="B140" s="3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>
        <f>((R98/Q98)-1)*100</f>
        <v>1.897846302685724</v>
      </c>
      <c r="S140" s="38">
        <f aca="true" t="shared" si="31" ref="S140:AA140">((S98/R98)-1)*100</f>
        <v>4.565957255528041</v>
      </c>
      <c r="T140" s="38">
        <f t="shared" si="31"/>
        <v>62.61299258881117</v>
      </c>
      <c r="U140" s="38">
        <f t="shared" si="31"/>
        <v>12.790978733873072</v>
      </c>
      <c r="V140" s="38">
        <f t="shared" si="31"/>
        <v>6.400742754164557</v>
      </c>
      <c r="W140" s="38">
        <f t="shared" si="31"/>
        <v>10.745224282160116</v>
      </c>
      <c r="X140" s="38">
        <f t="shared" si="31"/>
        <v>4.7103143012995785</v>
      </c>
      <c r="Y140" s="38">
        <f t="shared" si="31"/>
        <v>10.528679600563006</v>
      </c>
      <c r="Z140" s="38">
        <f t="shared" si="31"/>
        <v>3.8524648611236723</v>
      </c>
      <c r="AA140" s="38">
        <f t="shared" si="31"/>
        <v>5.9746827917038114</v>
      </c>
      <c r="AB140" s="38">
        <f>((AB98/AA98)-1)*100</f>
        <v>3.199537919013129</v>
      </c>
      <c r="AC140" s="38">
        <f>((AC98/AB98)-1)*100</f>
        <v>19.059168701875183</v>
      </c>
    </row>
    <row r="141" spans="1:29" ht="15" customHeight="1">
      <c r="A141" s="16" t="s">
        <v>12</v>
      </c>
      <c r="B141" s="3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ht="15" customHeight="1">
      <c r="A142" s="16" t="s">
        <v>13</v>
      </c>
      <c r="B142" s="34"/>
      <c r="C142" s="38">
        <f aca="true" t="shared" si="32" ref="C142:X142">((C100/B100)-1)*100</f>
        <v>-20.839517613867475</v>
      </c>
      <c r="D142" s="38">
        <f t="shared" si="32"/>
        <v>-7.59258867478847</v>
      </c>
      <c r="E142" s="38">
        <f t="shared" si="32"/>
        <v>108.7465106475887</v>
      </c>
      <c r="F142" s="39" t="s">
        <v>45</v>
      </c>
      <c r="G142" s="38">
        <f t="shared" si="32"/>
        <v>-21.45298862317476</v>
      </c>
      <c r="H142" s="38">
        <f t="shared" si="32"/>
        <v>-70.42587383223248</v>
      </c>
      <c r="I142" s="38">
        <f t="shared" si="32"/>
        <v>-51.594329584956824</v>
      </c>
      <c r="J142" s="38">
        <f t="shared" si="32"/>
        <v>-100</v>
      </c>
      <c r="K142" s="38"/>
      <c r="L142" s="38">
        <f t="shared" si="32"/>
        <v>57.312254772374494</v>
      </c>
      <c r="M142" s="38">
        <f t="shared" si="32"/>
        <v>-36.926820575160605</v>
      </c>
      <c r="N142" s="38">
        <f t="shared" si="32"/>
        <v>343.7793970002903</v>
      </c>
      <c r="O142" s="38">
        <f t="shared" si="32"/>
        <v>-72.49673500706555</v>
      </c>
      <c r="P142" s="38">
        <f t="shared" si="32"/>
        <v>-69.15102310334872</v>
      </c>
      <c r="Q142" s="38">
        <f t="shared" si="32"/>
        <v>50.04301027202735</v>
      </c>
      <c r="R142" s="38">
        <f t="shared" si="32"/>
        <v>8.009670650478618</v>
      </c>
      <c r="S142" s="38">
        <f t="shared" si="32"/>
        <v>19.835209974573885</v>
      </c>
      <c r="T142" s="38">
        <f t="shared" si="32"/>
        <v>18.138459286615195</v>
      </c>
      <c r="U142" s="39" t="s">
        <v>45</v>
      </c>
      <c r="V142" s="38">
        <f t="shared" si="32"/>
        <v>-73.95444695028888</v>
      </c>
      <c r="W142" s="38">
        <f t="shared" si="32"/>
        <v>10.9022446741055</v>
      </c>
      <c r="X142" s="38">
        <f t="shared" si="32"/>
        <v>-100</v>
      </c>
      <c r="Y142" s="38"/>
      <c r="Z142" s="38"/>
      <c r="AA142" s="38"/>
      <c r="AB142" s="38"/>
      <c r="AC142" s="38"/>
    </row>
    <row r="143" spans="1:29" ht="15" customHeight="1">
      <c r="A143" s="16"/>
      <c r="B143" s="3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40"/>
      <c r="AC143" s="40"/>
    </row>
    <row r="144" spans="1:29" s="10" customFormat="1" ht="15" customHeight="1">
      <c r="A144" s="7" t="s">
        <v>19</v>
      </c>
      <c r="B144" s="36"/>
      <c r="C144" s="37">
        <f>((C102/B102)-1)*100</f>
        <v>16.24588725186753</v>
      </c>
      <c r="D144" s="37">
        <f aca="true" t="shared" si="33" ref="D144:AC145">((D102/C102)-1)*100</f>
        <v>0.4832330419547004</v>
      </c>
      <c r="E144" s="37">
        <f t="shared" si="33"/>
        <v>12.318433426678578</v>
      </c>
      <c r="F144" s="37">
        <f t="shared" si="33"/>
        <v>60.359416817345355</v>
      </c>
      <c r="G144" s="37">
        <f t="shared" si="33"/>
        <v>-10.027576300983487</v>
      </c>
      <c r="H144" s="37">
        <f t="shared" si="33"/>
        <v>-9.612354401310508</v>
      </c>
      <c r="I144" s="37">
        <f t="shared" si="33"/>
        <v>-5.259275035066279</v>
      </c>
      <c r="J144" s="37">
        <f t="shared" si="33"/>
        <v>3.2652246765417114</v>
      </c>
      <c r="K144" s="37">
        <f t="shared" si="33"/>
        <v>15.099083624495101</v>
      </c>
      <c r="L144" s="37">
        <f t="shared" si="33"/>
        <v>7.348126450897174</v>
      </c>
      <c r="M144" s="37">
        <f t="shared" si="33"/>
        <v>29.347652112562717</v>
      </c>
      <c r="N144" s="37">
        <f t="shared" si="33"/>
        <v>-11.116579143744687</v>
      </c>
      <c r="O144" s="37">
        <f t="shared" si="33"/>
        <v>-2.055403976001957</v>
      </c>
      <c r="P144" s="37">
        <f t="shared" si="33"/>
        <v>15.78080406766109</v>
      </c>
      <c r="Q144" s="37">
        <f t="shared" si="33"/>
        <v>53.028686106331826</v>
      </c>
      <c r="R144" s="37">
        <f t="shared" si="33"/>
        <v>5.013552713139036</v>
      </c>
      <c r="S144" s="37">
        <f t="shared" si="33"/>
        <v>3.311856491618337</v>
      </c>
      <c r="T144" s="37">
        <f t="shared" si="33"/>
        <v>41.8224631375971</v>
      </c>
      <c r="U144" s="37">
        <f t="shared" si="33"/>
        <v>18.57038459031335</v>
      </c>
      <c r="V144" s="37">
        <f t="shared" si="33"/>
        <v>3.587232352864289</v>
      </c>
      <c r="W144" s="37">
        <f t="shared" si="33"/>
        <v>8.75456024032446</v>
      </c>
      <c r="X144" s="37">
        <f t="shared" si="33"/>
        <v>2.7589944727220983</v>
      </c>
      <c r="Y144" s="37">
        <f t="shared" si="33"/>
        <v>6.3483196876497505</v>
      </c>
      <c r="Z144" s="37">
        <f t="shared" si="33"/>
        <v>1.3356491453434316</v>
      </c>
      <c r="AA144" s="37">
        <f t="shared" si="33"/>
        <v>5.473284088244945</v>
      </c>
      <c r="AB144" s="37">
        <f t="shared" si="33"/>
        <v>6.721926049107707</v>
      </c>
      <c r="AC144" s="37">
        <f t="shared" si="33"/>
        <v>12.8043439696796</v>
      </c>
    </row>
    <row r="145" spans="1:29" ht="15" customHeight="1">
      <c r="A145" s="16" t="s">
        <v>14</v>
      </c>
      <c r="B145" s="34"/>
      <c r="C145" s="38">
        <f>((C103/B103)-1)*100</f>
        <v>2.4525584791715183</v>
      </c>
      <c r="D145" s="38">
        <f t="shared" si="33"/>
        <v>0.48755063027772216</v>
      </c>
      <c r="E145" s="38">
        <f t="shared" si="33"/>
        <v>-9.543178719378231</v>
      </c>
      <c r="F145" s="38">
        <f t="shared" si="33"/>
        <v>-2.1762762627368537</v>
      </c>
      <c r="G145" s="38">
        <f t="shared" si="33"/>
        <v>23.7225428743709</v>
      </c>
      <c r="H145" s="38">
        <f t="shared" si="33"/>
        <v>22.55610806454744</v>
      </c>
      <c r="I145" s="38">
        <f t="shared" si="33"/>
        <v>-16.548812387786672</v>
      </c>
      <c r="J145" s="38">
        <f t="shared" si="33"/>
        <v>-17.0749236488137</v>
      </c>
      <c r="K145" s="38">
        <f t="shared" si="33"/>
        <v>17.580501427867134</v>
      </c>
      <c r="L145" s="38">
        <f t="shared" si="33"/>
        <v>12.848515341729305</v>
      </c>
      <c r="M145" s="38">
        <f t="shared" si="33"/>
        <v>38.41149297521471</v>
      </c>
      <c r="N145" s="38">
        <f t="shared" si="33"/>
        <v>-40.715043200143775</v>
      </c>
      <c r="O145" s="38">
        <f t="shared" si="33"/>
        <v>90.7247733707157</v>
      </c>
      <c r="P145" s="38">
        <f t="shared" si="33"/>
        <v>39.73058391695028</v>
      </c>
      <c r="Q145" s="38">
        <f t="shared" si="33"/>
        <v>-29.33710757627739</v>
      </c>
      <c r="R145" s="38">
        <f t="shared" si="33"/>
        <v>-16.786815646264262</v>
      </c>
      <c r="S145" s="38">
        <f t="shared" si="33"/>
        <v>59.40846490203828</v>
      </c>
      <c r="T145" s="38">
        <f t="shared" si="33"/>
        <v>-64.33485297631067</v>
      </c>
      <c r="U145" s="38">
        <f t="shared" si="33"/>
        <v>258.6625486004367</v>
      </c>
      <c r="V145" s="38">
        <f t="shared" si="33"/>
        <v>-4.626955718956493</v>
      </c>
      <c r="W145" s="38">
        <f t="shared" si="33"/>
        <v>-54.24561561587742</v>
      </c>
      <c r="X145" s="38">
        <f t="shared" si="33"/>
        <v>-0.4115637122257376</v>
      </c>
      <c r="Y145" s="38">
        <f t="shared" si="33"/>
        <v>1.5089856050679806</v>
      </c>
      <c r="Z145" s="38">
        <f t="shared" si="33"/>
        <v>-4.6012823265535685</v>
      </c>
      <c r="AA145" s="38">
        <f t="shared" si="33"/>
        <v>16.00637816328001</v>
      </c>
      <c r="AB145" s="38">
        <f t="shared" si="33"/>
        <v>164.3520512767159</v>
      </c>
      <c r="AC145" s="38">
        <f t="shared" si="33"/>
        <v>-39.77829261557844</v>
      </c>
    </row>
    <row r="146" spans="1:29" ht="15" customHeight="1">
      <c r="A146" s="18" t="s">
        <v>24</v>
      </c>
      <c r="B146" s="3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>
        <f>((Y104/X104)-1)*100</f>
        <v>-0.2641538667230381</v>
      </c>
      <c r="Z146" s="38">
        <f>((Z104/Y104)-1)*100</f>
        <v>-2.905249872595217</v>
      </c>
      <c r="AA146" s="38">
        <f>((AA104/Z104)-1)*100</f>
        <v>16.00637816328001</v>
      </c>
      <c r="AB146" s="38">
        <f>((AB104/AA104)-1)*100</f>
        <v>164.3520512767159</v>
      </c>
      <c r="AC146" s="38">
        <f>((AC104/AB104)-1)*100</f>
        <v>-57.296770875766015</v>
      </c>
    </row>
    <row r="147" spans="1:29" ht="15" customHeight="1">
      <c r="A147" s="18" t="s">
        <v>25</v>
      </c>
      <c r="B147" s="3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</row>
    <row r="148" spans="1:29" ht="15" customHeight="1">
      <c r="A148" s="18" t="s">
        <v>26</v>
      </c>
      <c r="B148" s="3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>
        <f aca="true" t="shared" si="34" ref="Z148:Z154">((Z106/Y106)-1)*100</f>
        <v>-100</v>
      </c>
      <c r="AA148" s="38"/>
      <c r="AB148" s="38"/>
      <c r="AC148" s="38"/>
    </row>
    <row r="149" spans="1:29" ht="15" customHeight="1">
      <c r="A149" s="16" t="s">
        <v>15</v>
      </c>
      <c r="B149" s="34"/>
      <c r="C149" s="38">
        <f aca="true" t="shared" si="35" ref="C149:Y149">((C107/B107)-1)*100</f>
        <v>2.704700800743387</v>
      </c>
      <c r="D149" s="38">
        <f t="shared" si="35"/>
        <v>-2.2549764682780693</v>
      </c>
      <c r="E149" s="38">
        <f t="shared" si="35"/>
        <v>32.0873825053343</v>
      </c>
      <c r="F149" s="38">
        <f t="shared" si="35"/>
        <v>66.65885670104046</v>
      </c>
      <c r="G149" s="38">
        <f t="shared" si="35"/>
        <v>-0.015661512875664307</v>
      </c>
      <c r="H149" s="38">
        <f t="shared" si="35"/>
        <v>-32.2830853820068</v>
      </c>
      <c r="I149" s="38">
        <f t="shared" si="35"/>
        <v>-6.245754652555924</v>
      </c>
      <c r="J149" s="38">
        <f t="shared" si="35"/>
        <v>-15.452246322784635</v>
      </c>
      <c r="K149" s="38">
        <f t="shared" si="35"/>
        <v>47.25702261681055</v>
      </c>
      <c r="L149" s="38">
        <f t="shared" si="35"/>
        <v>-6.759377403351197</v>
      </c>
      <c r="M149" s="38">
        <f t="shared" si="35"/>
        <v>74.25893040720636</v>
      </c>
      <c r="N149" s="38">
        <f t="shared" si="35"/>
        <v>-38.317368388409065</v>
      </c>
      <c r="O149" s="38">
        <f t="shared" si="35"/>
        <v>-30.129722235457468</v>
      </c>
      <c r="P149" s="38">
        <f t="shared" si="35"/>
        <v>41.98617974099079</v>
      </c>
      <c r="Q149" s="38">
        <f t="shared" si="35"/>
        <v>280.799064802743</v>
      </c>
      <c r="R149" s="38">
        <f t="shared" si="35"/>
        <v>-83.5232836212255</v>
      </c>
      <c r="S149" s="38">
        <f t="shared" si="35"/>
        <v>-29.872790691000482</v>
      </c>
      <c r="T149" s="38">
        <f t="shared" si="35"/>
        <v>104.47117862149726</v>
      </c>
      <c r="U149" s="38">
        <f t="shared" si="35"/>
        <v>5.771242551237221</v>
      </c>
      <c r="V149" s="38">
        <f t="shared" si="35"/>
        <v>-14.136089412987396</v>
      </c>
      <c r="W149" s="38">
        <f t="shared" si="35"/>
        <v>7.360225205097937</v>
      </c>
      <c r="X149" s="38">
        <f t="shared" si="35"/>
        <v>4.396019941990237</v>
      </c>
      <c r="Y149" s="38">
        <f t="shared" si="35"/>
        <v>11.10827073637295</v>
      </c>
      <c r="Z149" s="38">
        <f t="shared" si="34"/>
        <v>-0.4230278826138578</v>
      </c>
      <c r="AA149" s="38">
        <f>((AA107/Z107)-1)*100</f>
        <v>2.4428794305410673</v>
      </c>
      <c r="AB149" s="38">
        <f>((AB107/AA107)-1)*100</f>
        <v>-20.946948899988982</v>
      </c>
      <c r="AC149" s="38">
        <f>((AC107/AB107)-1)*100</f>
        <v>123.3334719837457</v>
      </c>
    </row>
    <row r="150" spans="1:29" ht="15" customHeight="1">
      <c r="A150" s="19" t="s">
        <v>27</v>
      </c>
      <c r="B150" s="3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>
        <f>((Y108/X108)-1)*100</f>
        <v>107.16531008194177</v>
      </c>
      <c r="Z150" s="38">
        <f t="shared" si="34"/>
        <v>-92.15758982071928</v>
      </c>
      <c r="AA150" s="39" t="s">
        <v>45</v>
      </c>
      <c r="AB150" s="38">
        <f aca="true" t="shared" si="36" ref="AB150:AC155">((AB108/AA108)-1)*100</f>
        <v>-5.120050748479866</v>
      </c>
      <c r="AC150" s="38">
        <f t="shared" si="36"/>
        <v>71.30621716655237</v>
      </c>
    </row>
    <row r="151" spans="1:29" ht="15" customHeight="1">
      <c r="A151" s="19" t="s">
        <v>28</v>
      </c>
      <c r="B151" s="3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>
        <f>((Y109/X109)-1)*100</f>
        <v>6.75009404692597</v>
      </c>
      <c r="Z151" s="38">
        <f t="shared" si="34"/>
        <v>7.654108130871684</v>
      </c>
      <c r="AA151" s="38">
        <f>((AA109/Z109)-1)*100</f>
        <v>-1.4621890479230126</v>
      </c>
      <c r="AB151" s="38">
        <f t="shared" si="36"/>
        <v>-21.679711515207845</v>
      </c>
      <c r="AC151" s="38">
        <f t="shared" si="36"/>
        <v>126.25156124827916</v>
      </c>
    </row>
    <row r="152" spans="1:29" ht="15" customHeight="1">
      <c r="A152" s="16" t="s">
        <v>16</v>
      </c>
      <c r="B152" s="34"/>
      <c r="C152" s="38">
        <f aca="true" t="shared" si="37" ref="C152:X152">((C110/B110)-1)*100</f>
        <v>65.15049658597061</v>
      </c>
      <c r="D152" s="38">
        <f t="shared" si="37"/>
        <v>1.0923184046487178</v>
      </c>
      <c r="E152" s="38">
        <f t="shared" si="37"/>
        <v>8.708050316623517</v>
      </c>
      <c r="F152" s="38">
        <f t="shared" si="37"/>
        <v>33.10185233356893</v>
      </c>
      <c r="G152" s="38">
        <f t="shared" si="37"/>
        <v>-87.60598382528116</v>
      </c>
      <c r="H152" s="38">
        <f t="shared" si="37"/>
        <v>-11.509427477906165</v>
      </c>
      <c r="I152" s="39" t="s">
        <v>45</v>
      </c>
      <c r="J152" s="38">
        <f t="shared" si="37"/>
        <v>89.25584340232142</v>
      </c>
      <c r="K152" s="38">
        <f t="shared" si="37"/>
        <v>7.876568050418853</v>
      </c>
      <c r="L152" s="38">
        <f t="shared" si="37"/>
        <v>1.8208749386178669</v>
      </c>
      <c r="M152" s="38">
        <f t="shared" si="37"/>
        <v>4.007468749283838</v>
      </c>
      <c r="N152" s="38">
        <f t="shared" si="37"/>
        <v>45.46092599901623</v>
      </c>
      <c r="O152" s="38">
        <f t="shared" si="37"/>
        <v>-23.937603715005206</v>
      </c>
      <c r="P152" s="38">
        <f t="shared" si="37"/>
        <v>-15.15558323150914</v>
      </c>
      <c r="Q152" s="38">
        <f t="shared" si="37"/>
        <v>12.509273776781038</v>
      </c>
      <c r="R152" s="38">
        <f t="shared" si="37"/>
        <v>266.54487808154937</v>
      </c>
      <c r="S152" s="38">
        <f t="shared" si="37"/>
        <v>-5.2510830996641555</v>
      </c>
      <c r="T152" s="38">
        <f t="shared" si="37"/>
        <v>37.88916783263805</v>
      </c>
      <c r="U152" s="38">
        <f t="shared" si="37"/>
        <v>29.138092720266286</v>
      </c>
      <c r="V152" s="38">
        <f t="shared" si="37"/>
        <v>9.156373115623806</v>
      </c>
      <c r="W152" s="38">
        <f t="shared" si="37"/>
        <v>18.50748394613635</v>
      </c>
      <c r="X152" s="38">
        <f t="shared" si="37"/>
        <v>7.9722063090369</v>
      </c>
      <c r="Y152" s="38">
        <f>((Y110/X110)-1)*100</f>
        <v>5.141491915212337</v>
      </c>
      <c r="Z152" s="38">
        <f t="shared" si="34"/>
        <v>1.9467700430354506</v>
      </c>
      <c r="AA152" s="38">
        <f>((AA110/Z110)-1)*100</f>
        <v>4.018922967548111</v>
      </c>
      <c r="AB152" s="38">
        <f t="shared" si="36"/>
        <v>-5.859204743582824</v>
      </c>
      <c r="AC152" s="38">
        <f t="shared" si="36"/>
        <v>21.010055865407562</v>
      </c>
    </row>
    <row r="153" spans="1:29" ht="15" customHeight="1">
      <c r="A153" s="18" t="s">
        <v>29</v>
      </c>
      <c r="B153" s="3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>
        <f>((Y111/X111)-1)*100</f>
        <v>2.200990209199638</v>
      </c>
      <c r="Z153" s="38">
        <f t="shared" si="34"/>
        <v>8.260010430852983</v>
      </c>
      <c r="AA153" s="38">
        <f>((AA111/Z111)-1)*100</f>
        <v>3.0306841351944724</v>
      </c>
      <c r="AB153" s="38">
        <f t="shared" si="36"/>
        <v>-9.792716079336605</v>
      </c>
      <c r="AC153" s="38">
        <f t="shared" si="36"/>
        <v>25.77908801170199</v>
      </c>
    </row>
    <row r="154" spans="1:29" ht="15" customHeight="1">
      <c r="A154" s="18" t="s">
        <v>30</v>
      </c>
      <c r="B154" s="3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>
        <f>((Y112/X112)-1)*100</f>
        <v>15.43785397451154</v>
      </c>
      <c r="Z154" s="38">
        <f t="shared" si="34"/>
        <v>-17.624614728845046</v>
      </c>
      <c r="AA154" s="38">
        <f>((AA112/Z112)-1)*100</f>
        <v>8.0451823521954</v>
      </c>
      <c r="AB154" s="38">
        <f t="shared" si="36"/>
        <v>9.422838268699518</v>
      </c>
      <c r="AC154" s="38">
        <f t="shared" si="36"/>
        <v>5.735630082018606</v>
      </c>
    </row>
    <row r="155" spans="1:29" ht="15" customHeight="1">
      <c r="A155" s="16" t="s">
        <v>17</v>
      </c>
      <c r="B155" s="34"/>
      <c r="C155" s="38"/>
      <c r="D155" s="38"/>
      <c r="E155" s="38"/>
      <c r="F155" s="38">
        <f aca="true" t="shared" si="38" ref="F155:AA157">((F113/E113)-1)*100</f>
        <v>-76.47386614312019</v>
      </c>
      <c r="G155" s="38">
        <f t="shared" si="38"/>
        <v>118.73096710031996</v>
      </c>
      <c r="H155" s="38">
        <f t="shared" si="38"/>
        <v>430.4642443066311</v>
      </c>
      <c r="I155" s="38">
        <f t="shared" si="38"/>
        <v>109.65776660780526</v>
      </c>
      <c r="J155" s="38">
        <f t="shared" si="38"/>
        <v>-75.3389239251166</v>
      </c>
      <c r="K155" s="38">
        <f t="shared" si="38"/>
        <v>-34.732790086602826</v>
      </c>
      <c r="L155" s="39" t="s">
        <v>45</v>
      </c>
      <c r="M155" s="38">
        <f t="shared" si="38"/>
        <v>-82.50030592281983</v>
      </c>
      <c r="N155" s="38">
        <f t="shared" si="38"/>
        <v>45.8819267322304</v>
      </c>
      <c r="O155" s="38">
        <f t="shared" si="38"/>
        <v>216.1414119155495</v>
      </c>
      <c r="P155" s="38">
        <f t="shared" si="38"/>
        <v>-20.49922882179318</v>
      </c>
      <c r="Q155" s="38">
        <f t="shared" si="38"/>
        <v>-84.0200920086555</v>
      </c>
      <c r="R155" s="38">
        <f t="shared" si="38"/>
        <v>369.4697909749545</v>
      </c>
      <c r="S155" s="38">
        <f t="shared" si="38"/>
        <v>37.99837873199188</v>
      </c>
      <c r="T155" s="38">
        <f t="shared" si="38"/>
        <v>-51.39346313816322</v>
      </c>
      <c r="U155" s="38">
        <f t="shared" si="38"/>
        <v>-19.73760580941819</v>
      </c>
      <c r="V155" s="38">
        <f t="shared" si="38"/>
        <v>-20.85023835549099</v>
      </c>
      <c r="W155" s="38">
        <f t="shared" si="38"/>
        <v>-3.8259687730485936</v>
      </c>
      <c r="X155" s="38">
        <f t="shared" si="38"/>
        <v>-82.8601917295931</v>
      </c>
      <c r="Y155" s="39" t="s">
        <v>45</v>
      </c>
      <c r="Z155" s="38">
        <f t="shared" si="38"/>
        <v>20.701276868328367</v>
      </c>
      <c r="AA155" s="38">
        <f t="shared" si="38"/>
        <v>17.12917930805833</v>
      </c>
      <c r="AB155" s="38">
        <f t="shared" si="36"/>
        <v>-27.061084751309718</v>
      </c>
      <c r="AC155" s="38">
        <f t="shared" si="36"/>
        <v>-0.020897268523556445</v>
      </c>
    </row>
    <row r="156" spans="1:29" ht="15" customHeight="1">
      <c r="A156" s="16" t="s">
        <v>13</v>
      </c>
      <c r="B156" s="34"/>
      <c r="C156" s="38">
        <f aca="true" t="shared" si="39" ref="C156:I156">((C114/B114)-1)*100</f>
        <v>18.740723579198804</v>
      </c>
      <c r="D156" s="38">
        <f t="shared" si="39"/>
        <v>132.72977667090308</v>
      </c>
      <c r="E156" s="38">
        <f t="shared" si="39"/>
        <v>102.08065568573295</v>
      </c>
      <c r="F156" s="39" t="s">
        <v>45</v>
      </c>
      <c r="G156" s="38">
        <f t="shared" si="39"/>
        <v>-68.31768045986622</v>
      </c>
      <c r="H156" s="38">
        <f t="shared" si="39"/>
        <v>-31.213164581733576</v>
      </c>
      <c r="I156" s="38">
        <f t="shared" si="39"/>
        <v>-100</v>
      </c>
      <c r="J156" s="38"/>
      <c r="K156" s="38">
        <f t="shared" si="38"/>
        <v>59.03797655441787</v>
      </c>
      <c r="L156" s="38">
        <f t="shared" si="38"/>
        <v>-39.244883546051845</v>
      </c>
      <c r="M156" s="38">
        <f t="shared" si="38"/>
        <v>313.17983032804</v>
      </c>
      <c r="N156" s="38">
        <f t="shared" si="38"/>
        <v>-73.74741917934202</v>
      </c>
      <c r="O156" s="38">
        <f t="shared" si="38"/>
        <v>-69.48702305830469</v>
      </c>
      <c r="P156" s="38">
        <f t="shared" si="38"/>
        <v>90.9182518991384</v>
      </c>
      <c r="Q156" s="38">
        <f t="shared" si="38"/>
        <v>2.123881991860266</v>
      </c>
      <c r="R156" s="38">
        <f t="shared" si="38"/>
        <v>8.120176693933612</v>
      </c>
      <c r="S156" s="38">
        <f t="shared" si="38"/>
        <v>15.85039976079019</v>
      </c>
      <c r="T156" s="38">
        <f t="shared" si="38"/>
        <v>-13.37976591131631</v>
      </c>
      <c r="U156" s="39" t="s">
        <v>45</v>
      </c>
      <c r="V156" s="38">
        <f t="shared" si="38"/>
        <v>-93.04908802085393</v>
      </c>
      <c r="W156" s="38">
        <f t="shared" si="38"/>
        <v>226.49075801877578</v>
      </c>
      <c r="X156" s="38">
        <f t="shared" si="38"/>
        <v>-100</v>
      </c>
      <c r="Y156" s="38"/>
      <c r="Z156" s="38">
        <f t="shared" si="38"/>
        <v>-60.63900930943855</v>
      </c>
      <c r="AA156" s="38">
        <f t="shared" si="38"/>
        <v>-18.52366970177193</v>
      </c>
      <c r="AB156" s="39" t="s">
        <v>45</v>
      </c>
      <c r="AC156" s="38"/>
    </row>
    <row r="157" spans="1:29" ht="15" customHeight="1">
      <c r="A157" s="16" t="s">
        <v>10</v>
      </c>
      <c r="B157" s="34"/>
      <c r="C157" s="38"/>
      <c r="D157" s="38"/>
      <c r="E157" s="38"/>
      <c r="F157" s="38"/>
      <c r="G157" s="38">
        <f>((G115/F115)-1)*100</f>
        <v>203.7256001376</v>
      </c>
      <c r="H157" s="38">
        <f>((H115/G115)-1)*100</f>
        <v>-9.368139627846972</v>
      </c>
      <c r="I157" s="38">
        <f>((I115/H115)-1)*100</f>
        <v>-69.47596417002988</v>
      </c>
      <c r="J157" s="38">
        <f>((J115/I115)-1)*100</f>
        <v>-29.000627222398446</v>
      </c>
      <c r="K157" s="38">
        <f t="shared" si="38"/>
        <v>-74.60253861247274</v>
      </c>
      <c r="L157" s="38">
        <f t="shared" si="38"/>
        <v>-80.82171103485754</v>
      </c>
      <c r="M157" s="39" t="s">
        <v>45</v>
      </c>
      <c r="N157" s="38">
        <f t="shared" si="38"/>
        <v>34.57400064265785</v>
      </c>
      <c r="O157" s="38">
        <f t="shared" si="38"/>
        <v>-60.00764644703005</v>
      </c>
      <c r="P157" s="38">
        <f t="shared" si="38"/>
        <v>57.77768500711326</v>
      </c>
      <c r="Q157" s="38">
        <f t="shared" si="38"/>
        <v>-48.8724647567605</v>
      </c>
      <c r="R157" s="38">
        <f t="shared" si="38"/>
        <v>-100</v>
      </c>
      <c r="S157" s="38"/>
      <c r="T157" s="38"/>
      <c r="U157" s="38">
        <f>((U115/T115)-1)*100</f>
        <v>-88.99588635682656</v>
      </c>
      <c r="V157" s="38">
        <f>((V115/U115)-1)*100</f>
        <v>-100</v>
      </c>
      <c r="W157" s="38"/>
      <c r="X157" s="38"/>
      <c r="Y157" s="38"/>
      <c r="Z157" s="38"/>
      <c r="AA157" s="38"/>
      <c r="AB157" s="38"/>
      <c r="AC157" s="38"/>
    </row>
    <row r="158" spans="1:30" ht="15" customHeight="1">
      <c r="A158" s="16" t="s">
        <v>22</v>
      </c>
      <c r="B158" s="3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>
        <f aca="true" t="shared" si="40" ref="U158:AA158">((U116/T116)-1)*100</f>
        <v>-100</v>
      </c>
      <c r="V158" s="38"/>
      <c r="W158" s="38"/>
      <c r="X158" s="38">
        <f t="shared" si="40"/>
        <v>-92.3437076641259</v>
      </c>
      <c r="Y158" s="38">
        <f t="shared" si="40"/>
        <v>-100</v>
      </c>
      <c r="Z158" s="38"/>
      <c r="AA158" s="38">
        <f t="shared" si="40"/>
        <v>293.89206715824173</v>
      </c>
      <c r="AB158" s="38">
        <f>((AB116/AA116)-1)*100</f>
        <v>7.640090996897997</v>
      </c>
      <c r="AC158" s="38">
        <f>((AC116/AB116)-1)*100</f>
        <v>7.294983884907946</v>
      </c>
      <c r="AD158" s="1" t="s">
        <v>34</v>
      </c>
    </row>
    <row r="159" spans="1:29" ht="15" customHeight="1">
      <c r="A159" s="16" t="s">
        <v>23</v>
      </c>
      <c r="B159" s="3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>
        <f>((W117/V117)-1)*100</f>
        <v>-100</v>
      </c>
      <c r="X159" s="38"/>
      <c r="Y159" s="38"/>
      <c r="Z159" s="38">
        <f>((Z117/Y117)-1)*100</f>
        <v>-100</v>
      </c>
      <c r="AA159" s="38"/>
      <c r="AB159" s="38">
        <f>((AB117/AA117)-1)*100</f>
        <v>-100</v>
      </c>
      <c r="AC159" s="38"/>
    </row>
    <row r="160" spans="1:29" ht="1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20"/>
      <c r="Y160" s="20"/>
      <c r="Z160" s="20"/>
      <c r="AA160" s="20"/>
      <c r="AB160" s="20"/>
      <c r="AC160" s="20"/>
    </row>
    <row r="161" s="24" customFormat="1" ht="15" customHeight="1">
      <c r="A161" s="25" t="s">
        <v>31</v>
      </c>
    </row>
    <row r="162" spans="1:29" ht="15" customHeight="1">
      <c r="A162" s="25" t="s">
        <v>43</v>
      </c>
      <c r="AC162" s="1" t="s">
        <v>34</v>
      </c>
    </row>
    <row r="163" ht="15" customHeight="1">
      <c r="A163" s="25" t="s">
        <v>39</v>
      </c>
    </row>
    <row r="164" ht="15" customHeight="1"/>
    <row r="165" spans="1:29" s="42" customFormat="1" ht="15" customHeight="1" hidden="1">
      <c r="A165" s="42" t="str">
        <f>'[2]PIB EST'!A39</f>
        <v>Zacatecas</v>
      </c>
      <c r="B165" s="42">
        <v>34109</v>
      </c>
      <c r="C165" s="42">
        <v>56942.56240924193</v>
      </c>
      <c r="D165" s="42">
        <v>95061.57945792642</v>
      </c>
      <c r="E165" s="42">
        <v>158698.5816354653</v>
      </c>
      <c r="F165" s="42">
        <v>264936.05467869644</v>
      </c>
      <c r="G165" s="42">
        <v>442292</v>
      </c>
      <c r="H165" s="42">
        <v>922249.4082895506</v>
      </c>
      <c r="I165" s="42">
        <v>1923037.2041330754</v>
      </c>
      <c r="J165" s="42">
        <v>4009839.4807740604</v>
      </c>
      <c r="K165" s="42">
        <v>4783672.037648923</v>
      </c>
      <c r="L165" s="42">
        <v>5706841.451759749</v>
      </c>
      <c r="M165" s="42">
        <v>6808167.261301184</v>
      </c>
      <c r="N165" s="42">
        <v>8122030.69765685</v>
      </c>
      <c r="O165" s="42">
        <f>'[3]Hoja1'!B43</f>
        <v>9689448</v>
      </c>
      <c r="P165" s="42">
        <f>'[3]Hoja1'!C43</f>
        <v>10532473</v>
      </c>
      <c r="Q165" s="42">
        <f>'[3]Hoja1'!D43</f>
        <v>14251109</v>
      </c>
      <c r="R165" s="42">
        <f>'[3]Hoja1'!E43</f>
        <v>18810169</v>
      </c>
      <c r="S165" s="42">
        <f>'[3]Hoja1'!F43</f>
        <v>22718531</v>
      </c>
      <c r="T165" s="42">
        <f>'[3]Hoja1'!G43</f>
        <v>28384265</v>
      </c>
      <c r="U165" s="42">
        <f>'[3]Hoja1'!H43</f>
        <v>30317786</v>
      </c>
      <c r="V165" s="42">
        <f>'[3]Hoja1'!I43</f>
        <v>35859749</v>
      </c>
      <c r="W165" s="42">
        <f>'[3]Hoja1'!J43</f>
        <v>39047366</v>
      </c>
      <c r="X165" s="42">
        <f>'[3]Hoja1'!K43</f>
        <v>41978296</v>
      </c>
      <c r="Y165" s="42">
        <f>'[3]Hoja1'!L43</f>
        <v>47041479</v>
      </c>
      <c r="Z165" s="42">
        <f>'[3]Hoja1'!M43</f>
        <v>52675046</v>
      </c>
      <c r="AA165" s="43">
        <f>'[3]Hoja1'!N43</f>
        <v>54252921</v>
      </c>
      <c r="AB165" s="42">
        <f>'[3]Hoja1'!O43</f>
        <v>61150237</v>
      </c>
      <c r="AC165" s="42">
        <v>82083000</v>
      </c>
    </row>
    <row r="166" spans="1:11" ht="1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29" ht="15" customHeight="1">
      <c r="A167" s="45" t="s">
        <v>36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</row>
    <row r="168" spans="1:29" ht="15" customHeight="1">
      <c r="A168" s="46" t="s">
        <v>21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1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9" s="10" customFormat="1" ht="15" customHeight="1">
      <c r="A172" s="7" t="s">
        <v>2</v>
      </c>
      <c r="B172" s="37">
        <f aca="true" t="shared" si="41" ref="B172:AC176">(B7/B$165)*100</f>
        <v>3.441906828109883</v>
      </c>
      <c r="C172" s="37">
        <f t="shared" si="41"/>
        <v>3.027612258840305</v>
      </c>
      <c r="D172" s="37">
        <f t="shared" si="41"/>
        <v>2.958082556628013</v>
      </c>
      <c r="E172" s="37">
        <f t="shared" si="41"/>
        <v>3.707657585444398</v>
      </c>
      <c r="F172" s="37">
        <f t="shared" si="41"/>
        <v>5.6768415375702235</v>
      </c>
      <c r="G172" s="37">
        <f t="shared" si="41"/>
        <v>4.856746221952918</v>
      </c>
      <c r="H172" s="37">
        <f t="shared" si="41"/>
        <v>3.5719188002620537</v>
      </c>
      <c r="I172" s="37">
        <f t="shared" si="41"/>
        <v>3.9220250049192886</v>
      </c>
      <c r="J172" s="37">
        <f t="shared" si="41"/>
        <v>3.903522840514912</v>
      </c>
      <c r="K172" s="37">
        <f t="shared" si="41"/>
        <v>4.77452798190264</v>
      </c>
      <c r="L172" s="37">
        <f t="shared" si="41"/>
        <v>5.503058086591139</v>
      </c>
      <c r="M172" s="37">
        <f t="shared" si="41"/>
        <v>7.368927947051006</v>
      </c>
      <c r="N172" s="37">
        <f t="shared" si="41"/>
        <v>6.306403152942631</v>
      </c>
      <c r="O172" s="37">
        <f t="shared" si="41"/>
        <v>5.677268715410826</v>
      </c>
      <c r="P172" s="37">
        <f t="shared" si="41"/>
        <v>6.558429610975505</v>
      </c>
      <c r="Q172" s="37">
        <f t="shared" si="41"/>
        <v>10.236269514183071</v>
      </c>
      <c r="R172" s="37">
        <f t="shared" si="41"/>
        <v>10.627062638299527</v>
      </c>
      <c r="S172" s="37">
        <f t="shared" si="41"/>
        <v>10.701631267444187</v>
      </c>
      <c r="T172" s="37">
        <f t="shared" si="41"/>
        <v>14.024195571032049</v>
      </c>
      <c r="U172" s="37">
        <f t="shared" si="41"/>
        <v>17.913894583199447</v>
      </c>
      <c r="V172" s="37">
        <f t="shared" si="41"/>
        <v>17.595934073604365</v>
      </c>
      <c r="W172" s="37">
        <f t="shared" si="41"/>
        <v>18.611173934241812</v>
      </c>
      <c r="X172" s="37">
        <f t="shared" si="41"/>
        <v>19.01966756344755</v>
      </c>
      <c r="Y172" s="37">
        <f t="shared" si="41"/>
        <v>19.5965377853022</v>
      </c>
      <c r="Z172" s="37">
        <f t="shared" si="41"/>
        <v>19.343850013913606</v>
      </c>
      <c r="AA172" s="37">
        <f t="shared" si="41"/>
        <v>20.71942345187276</v>
      </c>
      <c r="AB172" s="37">
        <f t="shared" si="41"/>
        <v>20.934561709057643</v>
      </c>
      <c r="AC172" s="37">
        <f t="shared" si="41"/>
        <v>18.381210482073026</v>
      </c>
    </row>
    <row r="173" spans="1:29" ht="15" customHeight="1">
      <c r="A173" s="16" t="s">
        <v>3</v>
      </c>
      <c r="B173" s="38">
        <f t="shared" si="41"/>
        <v>0.3400861942595796</v>
      </c>
      <c r="C173" s="38">
        <f t="shared" si="41"/>
        <v>0.1861524938730118</v>
      </c>
      <c r="D173" s="38">
        <f t="shared" si="41"/>
        <v>0.15148075681167633</v>
      </c>
      <c r="E173" s="38">
        <f t="shared" si="41"/>
        <v>0.11657319056886704</v>
      </c>
      <c r="F173" s="38">
        <f t="shared" si="41"/>
        <v>0.052842939844403684</v>
      </c>
      <c r="G173" s="38">
        <f t="shared" si="41"/>
        <v>0.020574642996029773</v>
      </c>
      <c r="H173" s="38">
        <f t="shared" si="41"/>
        <v>0.05855249080631136</v>
      </c>
      <c r="I173" s="38">
        <f t="shared" si="41"/>
        <v>0.0371807679260334</v>
      </c>
      <c r="J173" s="38">
        <f t="shared" si="41"/>
        <v>0.040500374336343826</v>
      </c>
      <c r="K173" s="38">
        <f t="shared" si="41"/>
        <v>0.046518448223170514</v>
      </c>
      <c r="L173" s="38">
        <f t="shared" si="41"/>
        <v>0.05530905364519457</v>
      </c>
      <c r="M173" s="38">
        <f t="shared" si="41"/>
        <v>0.044233490224569495</v>
      </c>
      <c r="N173" s="38">
        <f t="shared" si="41"/>
        <v>0.06920683027732978</v>
      </c>
      <c r="O173" s="38">
        <f t="shared" si="41"/>
        <v>0.045492787618035616</v>
      </c>
      <c r="P173" s="38">
        <f t="shared" si="41"/>
        <v>0.05303567357827549</v>
      </c>
      <c r="Q173" s="38">
        <f t="shared" si="41"/>
        <v>0.0518838498814373</v>
      </c>
      <c r="R173" s="38">
        <f t="shared" si="41"/>
        <v>0.06410619170938868</v>
      </c>
      <c r="S173" s="38">
        <f t="shared" si="41"/>
        <v>0.05786763237464605</v>
      </c>
      <c r="T173" s="38">
        <f t="shared" si="41"/>
        <v>0.04940996006061809</v>
      </c>
      <c r="U173" s="38">
        <f t="shared" si="41"/>
        <v>0.07148835670256397</v>
      </c>
      <c r="V173" s="38">
        <f t="shared" si="41"/>
        <v>0.08777635337046001</v>
      </c>
      <c r="W173" s="38">
        <f t="shared" si="41"/>
        <v>0.2195319243812758</v>
      </c>
      <c r="X173" s="38">
        <f t="shared" si="41"/>
        <v>0.2807960427931615</v>
      </c>
      <c r="Y173" s="38">
        <f t="shared" si="41"/>
        <v>0.2779058902463505</v>
      </c>
      <c r="Z173" s="38">
        <f t="shared" si="41"/>
        <v>0.2692954952521541</v>
      </c>
      <c r="AA173" s="38">
        <f t="shared" si="41"/>
        <v>0.3090440641896498</v>
      </c>
      <c r="AB173" s="38">
        <f t="shared" si="41"/>
        <v>0.3217482215154783</v>
      </c>
      <c r="AC173" s="38">
        <f t="shared" si="41"/>
        <v>0.28219192768295503</v>
      </c>
    </row>
    <row r="174" spans="1:29" ht="15" customHeight="1">
      <c r="A174" s="16" t="s">
        <v>4</v>
      </c>
      <c r="B174" s="38">
        <f t="shared" si="41"/>
        <v>0.1700430971297898</v>
      </c>
      <c r="C174" s="38">
        <f t="shared" si="41"/>
        <v>0.08605162452620356</v>
      </c>
      <c r="D174" s="38">
        <f t="shared" si="41"/>
        <v>0.13675346101054114</v>
      </c>
      <c r="E174" s="38">
        <f t="shared" si="41"/>
        <v>0.06301253544263083</v>
      </c>
      <c r="F174" s="38">
        <f t="shared" si="41"/>
        <v>0.19325418000239059</v>
      </c>
      <c r="G174" s="38">
        <f t="shared" si="41"/>
        <v>0.059236884230327476</v>
      </c>
      <c r="H174" s="38">
        <f t="shared" si="41"/>
        <v>0.11959888399881745</v>
      </c>
      <c r="I174" s="38">
        <f t="shared" si="41"/>
        <v>0.06754939515512921</v>
      </c>
      <c r="J174" s="38">
        <f t="shared" si="41"/>
        <v>0.09726075117718036</v>
      </c>
      <c r="K174" s="38">
        <f t="shared" si="41"/>
        <v>0.10007563148816648</v>
      </c>
      <c r="L174" s="38">
        <f t="shared" si="41"/>
        <v>0.1099277078753528</v>
      </c>
      <c r="M174" s="38">
        <f t="shared" si="41"/>
        <v>0.11976042431192703</v>
      </c>
      <c r="N174" s="38">
        <f t="shared" si="41"/>
        <v>0.2758423457629063</v>
      </c>
      <c r="O174" s="38">
        <f t="shared" si="41"/>
        <v>0.15239258211613294</v>
      </c>
      <c r="P174" s="38">
        <f t="shared" si="41"/>
        <v>0.20393418525734647</v>
      </c>
      <c r="Q174" s="38">
        <f t="shared" si="41"/>
        <v>0.16939306267322773</v>
      </c>
      <c r="R174" s="38">
        <f t="shared" si="41"/>
        <v>0.1860920813630117</v>
      </c>
      <c r="S174" s="38">
        <f t="shared" si="41"/>
        <v>0.1794365929733749</v>
      </c>
      <c r="T174" s="38">
        <f t="shared" si="41"/>
        <v>0.17947894018041333</v>
      </c>
      <c r="U174" s="38">
        <f t="shared" si="41"/>
        <v>0.2567573700797281</v>
      </c>
      <c r="V174" s="38">
        <f t="shared" si="41"/>
        <v>0.38359259569831344</v>
      </c>
      <c r="W174" s="38">
        <f t="shared" si="41"/>
        <v>0.33152203147326254</v>
      </c>
      <c r="X174" s="38">
        <f t="shared" si="41"/>
        <v>0.36688300782861694</v>
      </c>
      <c r="Y174" s="38">
        <f t="shared" si="41"/>
        <v>0.359097803876447</v>
      </c>
      <c r="Z174" s="38">
        <f t="shared" si="41"/>
        <v>0.44310888119585123</v>
      </c>
      <c r="AA174" s="38">
        <f t="shared" si="41"/>
        <v>0.48260492923505444</v>
      </c>
      <c r="AB174" s="38">
        <f t="shared" si="41"/>
        <v>0.443005151394589</v>
      </c>
      <c r="AC174" s="38">
        <f t="shared" si="41"/>
        <v>0.3842093978046611</v>
      </c>
    </row>
    <row r="175" spans="1:29" ht="15" customHeight="1">
      <c r="A175" s="16" t="s">
        <v>5</v>
      </c>
      <c r="B175" s="38">
        <f t="shared" si="41"/>
        <v>0.08795332610161541</v>
      </c>
      <c r="C175" s="38">
        <f t="shared" si="41"/>
        <v>0.04566004566696516</v>
      </c>
      <c r="D175" s="38">
        <f t="shared" si="41"/>
        <v>0.08836377480681121</v>
      </c>
      <c r="E175" s="38">
        <f t="shared" si="41"/>
        <v>0.3484593209977485</v>
      </c>
      <c r="F175" s="38">
        <f t="shared" si="41"/>
        <v>0.5416401334051377</v>
      </c>
      <c r="G175" s="38">
        <f t="shared" si="41"/>
        <v>0.16482323894621653</v>
      </c>
      <c r="H175" s="38">
        <f t="shared" si="41"/>
        <v>0.15722428086879903</v>
      </c>
      <c r="I175" s="38">
        <f t="shared" si="41"/>
        <v>0.062193284530819515</v>
      </c>
      <c r="J175" s="38">
        <f t="shared" si="41"/>
        <v>0.17644097809706438</v>
      </c>
      <c r="K175" s="38">
        <f t="shared" si="41"/>
        <v>0.07055855780738025</v>
      </c>
      <c r="L175" s="38">
        <f t="shared" si="41"/>
        <v>0.09028461791962378</v>
      </c>
      <c r="M175" s="38">
        <f t="shared" si="41"/>
        <v>0.10029850527930378</v>
      </c>
      <c r="N175" s="38">
        <f t="shared" si="41"/>
        <v>0.062435124770741736</v>
      </c>
      <c r="O175" s="38">
        <f t="shared" si="41"/>
        <v>0.06557649104469108</v>
      </c>
      <c r="P175" s="38">
        <f t="shared" si="41"/>
        <v>0.058673703697127925</v>
      </c>
      <c r="Q175" s="38">
        <f t="shared" si="41"/>
        <v>0.12152545461549694</v>
      </c>
      <c r="R175" s="38">
        <f t="shared" si="41"/>
        <v>0.05140841105680656</v>
      </c>
      <c r="S175" s="38">
        <f t="shared" si="41"/>
        <v>0.07217457854119178</v>
      </c>
      <c r="T175" s="38">
        <f t="shared" si="41"/>
        <v>0.14295411912198538</v>
      </c>
      <c r="U175" s="38">
        <f t="shared" si="41"/>
        <v>0.4352391233317631</v>
      </c>
      <c r="V175" s="38">
        <f t="shared" si="41"/>
        <v>0.21999544949408317</v>
      </c>
      <c r="W175" s="38">
        <f t="shared" si="41"/>
        <v>0.14975049021232315</v>
      </c>
      <c r="X175" s="38">
        <f t="shared" si="41"/>
        <v>0.10343009873483192</v>
      </c>
      <c r="Y175" s="38">
        <f t="shared" si="41"/>
        <v>0.1204881844807643</v>
      </c>
      <c r="Z175" s="38">
        <f t="shared" si="41"/>
        <v>0.11413673373915989</v>
      </c>
      <c r="AA175" s="38">
        <f t="shared" si="41"/>
        <v>0.1919069481991578</v>
      </c>
      <c r="AB175" s="38">
        <f t="shared" si="41"/>
        <v>0.19735148369089722</v>
      </c>
      <c r="AC175" s="38">
        <f t="shared" si="41"/>
        <v>0.1453203464785644</v>
      </c>
    </row>
    <row r="176" spans="1:29" ht="15" customHeight="1">
      <c r="A176" s="16" t="s">
        <v>6</v>
      </c>
      <c r="B176" s="38">
        <f t="shared" si="41"/>
        <v>1.0847576885865902</v>
      </c>
      <c r="C176" s="38">
        <f t="shared" si="41"/>
        <v>0.7059745522353843</v>
      </c>
      <c r="D176" s="38">
        <f t="shared" si="41"/>
        <v>0.7069101984544897</v>
      </c>
      <c r="E176" s="38">
        <f t="shared" si="41"/>
        <v>0.32577480823840144</v>
      </c>
      <c r="F176" s="38">
        <f t="shared" si="41"/>
        <v>0.21439135594015207</v>
      </c>
      <c r="G176" s="38">
        <f t="shared" si="41"/>
        <v>0.22134698344080378</v>
      </c>
      <c r="H176" s="38">
        <f t="shared" si="41"/>
        <v>0.42569829426958966</v>
      </c>
      <c r="I176" s="38">
        <f t="shared" si="41"/>
        <v>0.36655557078406914</v>
      </c>
      <c r="J176" s="38">
        <f t="shared" si="41"/>
        <v>0.24399979218398274</v>
      </c>
      <c r="K176" s="38">
        <f t="shared" si="41"/>
        <v>0.30295325193578</v>
      </c>
      <c r="L176" s="38">
        <f t="shared" si="41"/>
        <v>0.9152593504046574</v>
      </c>
      <c r="M176" s="38">
        <f t="shared" si="41"/>
        <v>1.32681067507639</v>
      </c>
      <c r="N176" s="38">
        <f t="shared" si="41"/>
        <v>0.777847343254023</v>
      </c>
      <c r="O176" s="38">
        <f t="shared" si="41"/>
        <v>0.18211563754715437</v>
      </c>
      <c r="P176" s="38">
        <f t="shared" si="41"/>
        <v>0.26513792154985827</v>
      </c>
      <c r="Q176" s="38">
        <f t="shared" si="41"/>
        <v>0.08922989081060288</v>
      </c>
      <c r="R176" s="38">
        <f t="shared" si="41"/>
        <v>0.07172867505868766</v>
      </c>
      <c r="S176" s="38">
        <f t="shared" si="41"/>
        <v>0.06568832289376457</v>
      </c>
      <c r="T176" s="38">
        <f t="shared" si="41"/>
        <v>0.05873576786293392</v>
      </c>
      <c r="U176" s="38">
        <f t="shared" si="41"/>
        <v>0.13870241052562346</v>
      </c>
      <c r="V176" s="38">
        <f t="shared" si="41"/>
        <v>0.11414268683252636</v>
      </c>
      <c r="W176" s="38">
        <f t="shared" si="41"/>
        <v>0.12795107101462364</v>
      </c>
      <c r="X176" s="38">
        <f t="shared" si="41"/>
        <v>0.09132730399537894</v>
      </c>
      <c r="Y176" s="38">
        <f t="shared" si="41"/>
        <v>0.09502352806551852</v>
      </c>
      <c r="Z176" s="38">
        <f t="shared" si="41"/>
        <v>0.17695912595880792</v>
      </c>
      <c r="AA176" s="38">
        <f t="shared" si="41"/>
        <v>0.1253505428767605</v>
      </c>
      <c r="AB176" s="38">
        <f t="shared" si="41"/>
        <v>0.1565959589003719</v>
      </c>
      <c r="AC176" s="38">
        <f t="shared" si="41"/>
        <v>0.11623624867512151</v>
      </c>
    </row>
    <row r="177" spans="1:29" ht="15" customHeight="1">
      <c r="A177" s="16" t="s">
        <v>7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>
        <f>(AB12/AB$165)*100</f>
        <v>0</v>
      </c>
      <c r="AC177" s="38">
        <f>(AC12/AC$165)*100</f>
        <v>0.2803768137129491</v>
      </c>
    </row>
    <row r="178" spans="1:29" ht="15" customHeight="1">
      <c r="A178" s="16" t="s">
        <v>8</v>
      </c>
      <c r="B178" s="38">
        <f aca="true" t="shared" si="42" ref="B178:AC178">(B13/B$165)*100</f>
        <v>1.6183412002697235</v>
      </c>
      <c r="C178" s="38">
        <f t="shared" si="42"/>
        <v>1.9774312085001065</v>
      </c>
      <c r="D178" s="38">
        <f t="shared" si="42"/>
        <v>1.851431472142711</v>
      </c>
      <c r="E178" s="38">
        <f t="shared" si="42"/>
        <v>2.213000244745195</v>
      </c>
      <c r="F178" s="38">
        <f t="shared" si="42"/>
        <v>3.4019529772686457</v>
      </c>
      <c r="G178" s="38">
        <f t="shared" si="42"/>
        <v>3.00344568746439</v>
      </c>
      <c r="H178" s="38">
        <f t="shared" si="42"/>
        <v>2.2579575343530145</v>
      </c>
      <c r="I178" s="38">
        <f t="shared" si="42"/>
        <v>2.565732992266417</v>
      </c>
      <c r="J178" s="38">
        <f t="shared" si="42"/>
        <v>2.8263226132464174</v>
      </c>
      <c r="K178" s="38">
        <f t="shared" si="42"/>
        <v>3.227482962562806</v>
      </c>
      <c r="L178" s="38">
        <f t="shared" si="42"/>
        <v>4.057750718282067</v>
      </c>
      <c r="M178" s="38">
        <f t="shared" si="42"/>
        <v>4.33591712233553</v>
      </c>
      <c r="N178" s="38">
        <f t="shared" si="42"/>
        <v>4.642213432027215</v>
      </c>
      <c r="O178" s="38">
        <f t="shared" si="42"/>
        <v>4.8708553882532835</v>
      </c>
      <c r="P178" s="38">
        <f t="shared" si="42"/>
        <v>5.395334742372471</v>
      </c>
      <c r="Q178" s="38">
        <f t="shared" si="42"/>
        <v>4.399436829793387</v>
      </c>
      <c r="R178" s="38">
        <f t="shared" si="42"/>
        <v>4.913230146948706</v>
      </c>
      <c r="S178" s="38">
        <f t="shared" si="42"/>
        <v>4.882589235193068</v>
      </c>
      <c r="T178" s="38">
        <f t="shared" si="42"/>
        <v>5.415751463002477</v>
      </c>
      <c r="U178" s="38">
        <f t="shared" si="42"/>
        <v>6.142663438550559</v>
      </c>
      <c r="V178" s="38">
        <f t="shared" si="42"/>
        <v>6.5395232548894855</v>
      </c>
      <c r="W178" s="38">
        <f t="shared" si="42"/>
        <v>6.741249553170885</v>
      </c>
      <c r="X178" s="38">
        <f t="shared" si="42"/>
        <v>6.034383853980161</v>
      </c>
      <c r="Y178" s="38">
        <f t="shared" si="42"/>
        <v>6.270630800107284</v>
      </c>
      <c r="Z178" s="38">
        <f t="shared" si="42"/>
        <v>6.058863289839367</v>
      </c>
      <c r="AA178" s="38">
        <f t="shared" si="42"/>
        <v>6.509674159295498</v>
      </c>
      <c r="AB178" s="38">
        <f t="shared" si="42"/>
        <v>7.015873544365821</v>
      </c>
      <c r="AC178" s="38">
        <f t="shared" si="42"/>
        <v>5.244192951037365</v>
      </c>
    </row>
    <row r="179" spans="1:29" ht="15" customHeight="1">
      <c r="A179" s="16" t="s">
        <v>9</v>
      </c>
      <c r="B179" s="38">
        <f>(B14/B$165)*100</f>
        <v>0.09674865871177694</v>
      </c>
      <c r="C179" s="38"/>
      <c r="D179" s="38"/>
      <c r="E179" s="38"/>
      <c r="F179" s="38"/>
      <c r="G179" s="38">
        <f>(G14/G$165)*100</f>
        <v>0.19986796053286066</v>
      </c>
      <c r="H179" s="38">
        <f>(H14/H$165)*100</f>
        <v>0.04716728426063971</v>
      </c>
      <c r="I179" s="38">
        <f>(I14/I$165)*100</f>
        <v>0.4500692956640826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>
        <f>(X14/X$165)*100</f>
        <v>0.905444918488354</v>
      </c>
      <c r="Y179" s="38">
        <f>(Y14/Y$165)*100</f>
        <v>0.4400371850553423</v>
      </c>
      <c r="Z179" s="38">
        <f>(Z14/Z$165)*100</f>
        <v>0.10828448066281708</v>
      </c>
      <c r="AA179" s="38"/>
      <c r="AB179" s="38"/>
      <c r="AC179" s="38">
        <f>(AC14/AC$165)*100</f>
        <v>0.06671344858253231</v>
      </c>
    </row>
    <row r="180" spans="1:29" ht="15" customHeight="1">
      <c r="A180" s="16" t="s">
        <v>10</v>
      </c>
      <c r="B180" s="38">
        <f>(B15/B$165)*100</f>
        <v>0.026385997830484623</v>
      </c>
      <c r="C180" s="38">
        <f>(C15/C$165)*100</f>
        <v>0.015805400423180245</v>
      </c>
      <c r="D180" s="38">
        <f>(D15/D$165)*100</f>
        <v>0.013675346101054114</v>
      </c>
      <c r="E180" s="38"/>
      <c r="F180" s="38"/>
      <c r="G180" s="38"/>
      <c r="H180" s="38"/>
      <c r="I180" s="38"/>
      <c r="J180" s="38"/>
      <c r="K180" s="38">
        <f aca="true" t="shared" si="43" ref="K180:Z181">(K15/K$165)*100</f>
        <v>1.0199737694388507</v>
      </c>
      <c r="L180" s="38">
        <f t="shared" si="43"/>
        <v>0.2627618118841562</v>
      </c>
      <c r="M180" s="38">
        <f t="shared" si="43"/>
        <v>1.4342257798956908</v>
      </c>
      <c r="N180" s="38">
        <f t="shared" si="43"/>
        <v>0.44603377343120904</v>
      </c>
      <c r="O180" s="38">
        <f t="shared" si="43"/>
        <v>0.3525381425237021</v>
      </c>
      <c r="P180" s="38">
        <f t="shared" si="43"/>
        <v>0.5797593784479675</v>
      </c>
      <c r="Q180" s="38">
        <f t="shared" si="43"/>
        <v>0.10363403998944924</v>
      </c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>
        <f>(AC15/AC$165)*100</f>
        <v>0</v>
      </c>
    </row>
    <row r="181" spans="1:29" ht="15" customHeight="1">
      <c r="A181" s="16" t="s">
        <v>11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>
        <f t="shared" si="43"/>
        <v>5.297257918664435</v>
      </c>
      <c r="R181" s="38">
        <f t="shared" si="43"/>
        <v>5.3363236821529885</v>
      </c>
      <c r="S181" s="38">
        <f t="shared" si="43"/>
        <v>5.4389999996038485</v>
      </c>
      <c r="T181" s="38">
        <f t="shared" si="43"/>
        <v>8.172543742105</v>
      </c>
      <c r="U181" s="38">
        <f t="shared" si="43"/>
        <v>9.930416069959726</v>
      </c>
      <c r="V181" s="38">
        <f t="shared" si="43"/>
        <v>10.019087905495379</v>
      </c>
      <c r="W181" s="38">
        <f t="shared" si="43"/>
        <v>10.791135832311966</v>
      </c>
      <c r="X181" s="38">
        <f t="shared" si="43"/>
        <v>11.237402337627044</v>
      </c>
      <c r="Y181" s="38">
        <f t="shared" si="43"/>
        <v>12.033354393470495</v>
      </c>
      <c r="Z181" s="38">
        <f t="shared" si="43"/>
        <v>12.173202007265452</v>
      </c>
      <c r="AA181" s="38">
        <f>(AA16/AA$165)*100</f>
        <v>13.100842808076637</v>
      </c>
      <c r="AB181" s="38">
        <f>(AB16/AB$165)*100</f>
        <v>12.799987349190486</v>
      </c>
      <c r="AC181" s="38">
        <f>(AC16/AC$165)*100</f>
        <v>11.861969348098876</v>
      </c>
    </row>
    <row r="182" spans="1:29" ht="15" customHeight="1">
      <c r="A182" s="16" t="s">
        <v>12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>
        <f>(AC17/AC$165)*100</f>
        <v>0</v>
      </c>
    </row>
    <row r="183" spans="1:29" ht="15" customHeight="1">
      <c r="A183" s="16" t="s">
        <v>13</v>
      </c>
      <c r="B183" s="38">
        <f aca="true" t="shared" si="44" ref="B183:I183">B18/B$165</f>
        <v>0.00017590665220323083</v>
      </c>
      <c r="C183" s="38">
        <f t="shared" si="44"/>
        <v>0.00010536933615453498</v>
      </c>
      <c r="D183" s="38">
        <f t="shared" si="44"/>
        <v>9.467547300729772E-05</v>
      </c>
      <c r="E183" s="38">
        <f t="shared" si="44"/>
        <v>0.00022054387404920792</v>
      </c>
      <c r="F183" s="38">
        <f t="shared" si="44"/>
        <v>0.005152186634829359</v>
      </c>
      <c r="G183" s="38">
        <f t="shared" si="44"/>
        <v>0.0038481365251915025</v>
      </c>
      <c r="H183" s="38">
        <f t="shared" si="44"/>
        <v>0.0009259967990479612</v>
      </c>
      <c r="I183" s="38">
        <f t="shared" si="44"/>
        <v>0.0005194907294840191</v>
      </c>
      <c r="J183" s="38"/>
      <c r="K183" s="38">
        <f aca="true" t="shared" si="45" ref="K183:P183">K18/K$165</f>
        <v>6.965360446485812E-05</v>
      </c>
      <c r="L183" s="38">
        <f t="shared" si="45"/>
        <v>0.00011764826580086057</v>
      </c>
      <c r="M183" s="38">
        <f t="shared" si="45"/>
        <v>7.68194992759393E-05</v>
      </c>
      <c r="N183" s="38">
        <f t="shared" si="45"/>
        <v>0.00032824303419206756</v>
      </c>
      <c r="O183" s="38">
        <f t="shared" si="45"/>
        <v>8.297686307826824E-05</v>
      </c>
      <c r="P183" s="38">
        <f t="shared" si="45"/>
        <v>2.5540060724580068E-05</v>
      </c>
      <c r="Q183" s="38">
        <f aca="true" t="shared" si="46" ref="Q183:W183">(Q18/Q$165)*100</f>
        <v>0.003908467755035765</v>
      </c>
      <c r="R183" s="38">
        <f t="shared" si="46"/>
        <v>0.004173450009938773</v>
      </c>
      <c r="S183" s="38">
        <f t="shared" si="46"/>
        <v>0.004874905864292018</v>
      </c>
      <c r="T183" s="38">
        <f t="shared" si="46"/>
        <v>0.00532157869862052</v>
      </c>
      <c r="U183" s="38">
        <f t="shared" si="46"/>
        <v>0.9386278140494824</v>
      </c>
      <c r="V183" s="38">
        <f t="shared" si="46"/>
        <v>0.23181582782411553</v>
      </c>
      <c r="W183" s="38">
        <f t="shared" si="46"/>
        <v>0.250033031677476</v>
      </c>
      <c r="X183" s="38"/>
      <c r="Y183" s="38"/>
      <c r="Z183" s="38"/>
      <c r="AA183" s="38"/>
      <c r="AB183" s="38"/>
      <c r="AC183" s="38">
        <v>0</v>
      </c>
    </row>
    <row r="184" spans="1:29" ht="15" customHeight="1">
      <c r="A184" s="16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</row>
    <row r="185" spans="1:29" s="10" customFormat="1" ht="15" customHeight="1">
      <c r="A185" s="7" t="s">
        <v>19</v>
      </c>
      <c r="B185" s="37">
        <f aca="true" t="shared" si="47" ref="B185:AC187">(B20/B$165)*100</f>
        <v>3.441906828109883</v>
      </c>
      <c r="C185" s="37">
        <f t="shared" si="47"/>
        <v>3.027612258840305</v>
      </c>
      <c r="D185" s="37">
        <f t="shared" si="47"/>
        <v>2.958082556628013</v>
      </c>
      <c r="E185" s="37">
        <f t="shared" si="47"/>
        <v>3.707657585444398</v>
      </c>
      <c r="F185" s="37">
        <f t="shared" si="47"/>
        <v>5.6768415375702235</v>
      </c>
      <c r="G185" s="37">
        <f t="shared" si="47"/>
        <v>4.856746221952918</v>
      </c>
      <c r="H185" s="37">
        <f t="shared" si="47"/>
        <v>3.5719188002620537</v>
      </c>
      <c r="I185" s="37">
        <f t="shared" si="47"/>
        <v>3.9220250049192886</v>
      </c>
      <c r="J185" s="37">
        <f t="shared" si="47"/>
        <v>3.903522840514912</v>
      </c>
      <c r="K185" s="37">
        <f t="shared" si="47"/>
        <v>4.77452798190264</v>
      </c>
      <c r="L185" s="37">
        <f t="shared" si="47"/>
        <v>5.50306053978703</v>
      </c>
      <c r="M185" s="37">
        <f t="shared" si="47"/>
        <v>7.368923687461179</v>
      </c>
      <c r="N185" s="37">
        <f t="shared" si="47"/>
        <v>6.306403152942631</v>
      </c>
      <c r="O185" s="37">
        <f t="shared" si="47"/>
        <v>5.677268715410826</v>
      </c>
      <c r="P185" s="37">
        <f t="shared" si="47"/>
        <v>6.558434111343082</v>
      </c>
      <c r="Q185" s="37">
        <f t="shared" si="47"/>
        <v>10.236272727968048</v>
      </c>
      <c r="R185" s="37">
        <f t="shared" si="47"/>
        <v>10.627062638299527</v>
      </c>
      <c r="S185" s="37">
        <f t="shared" si="47"/>
        <v>10.701631267444183</v>
      </c>
      <c r="T185" s="37">
        <f t="shared" si="47"/>
        <v>14.024195571032049</v>
      </c>
      <c r="U185" s="37">
        <f t="shared" si="47"/>
        <v>17.913894583199447</v>
      </c>
      <c r="V185" s="37">
        <f t="shared" si="47"/>
        <v>17.595934073604365</v>
      </c>
      <c r="W185" s="37">
        <f t="shared" si="47"/>
        <v>18.611173934241812</v>
      </c>
      <c r="X185" s="37">
        <f t="shared" si="47"/>
        <v>19.01966756344755</v>
      </c>
      <c r="Y185" s="37">
        <f t="shared" si="47"/>
        <v>19.596537785302207</v>
      </c>
      <c r="Z185" s="37">
        <f t="shared" si="47"/>
        <v>19.34385001391361</v>
      </c>
      <c r="AA185" s="37">
        <f t="shared" si="47"/>
        <v>20.71942345187276</v>
      </c>
      <c r="AB185" s="37">
        <f t="shared" si="47"/>
        <v>20.934561709057647</v>
      </c>
      <c r="AC185" s="37">
        <f t="shared" si="47"/>
        <v>18.381210482073023</v>
      </c>
    </row>
    <row r="186" spans="1:29" ht="15" customHeight="1">
      <c r="A186" s="16" t="s">
        <v>14</v>
      </c>
      <c r="B186" s="38">
        <f t="shared" si="47"/>
        <v>1.4248438828461696</v>
      </c>
      <c r="C186" s="38">
        <f t="shared" si="47"/>
        <v>1.1046218740200417</v>
      </c>
      <c r="D186" s="38">
        <f t="shared" si="47"/>
        <v>1.079300392283194</v>
      </c>
      <c r="E186" s="38">
        <f t="shared" si="47"/>
        <v>1.089486737803087</v>
      </c>
      <c r="F186" s="38">
        <f t="shared" si="47"/>
        <v>1.017604041575088</v>
      </c>
      <c r="G186" s="38">
        <f t="shared" si="47"/>
        <v>1.1971729083953588</v>
      </c>
      <c r="H186" s="38">
        <f t="shared" si="47"/>
        <v>1.1938202292175704</v>
      </c>
      <c r="I186" s="38">
        <f t="shared" si="47"/>
        <v>1.1546318475939101</v>
      </c>
      <c r="J186" s="38">
        <f t="shared" si="47"/>
        <v>0.9228299580924058</v>
      </c>
      <c r="K186" s="38">
        <f t="shared" si="47"/>
        <v>1.1530784210514098</v>
      </c>
      <c r="L186" s="38">
        <f t="shared" si="47"/>
        <v>1.3971211689333718</v>
      </c>
      <c r="M186" s="38">
        <f t="shared" si="47"/>
        <v>2.0019233483689605</v>
      </c>
      <c r="N186" s="38">
        <f t="shared" si="47"/>
        <v>1.1427437725244771</v>
      </c>
      <c r="O186" s="38">
        <f t="shared" si="47"/>
        <v>2.0032410515026244</v>
      </c>
      <c r="P186" s="38">
        <f t="shared" si="47"/>
        <v>2.7928578596878433</v>
      </c>
      <c r="Q186" s="38">
        <f t="shared" si="47"/>
        <v>2.012839204303328</v>
      </c>
      <c r="R186" s="38">
        <f t="shared" si="47"/>
        <v>1.6558739158590228</v>
      </c>
      <c r="S186" s="38">
        <f t="shared" si="47"/>
        <v>2.572913710838082</v>
      </c>
      <c r="T186" s="38">
        <f t="shared" si="47"/>
        <v>0.8479147548826789</v>
      </c>
      <c r="U186" s="38">
        <f t="shared" si="47"/>
        <v>3.2762274824421547</v>
      </c>
      <c r="V186" s="38">
        <f t="shared" si="47"/>
        <v>2.9628916950868787</v>
      </c>
      <c r="W186" s="38">
        <f t="shared" si="47"/>
        <v>1.3184463377119984</v>
      </c>
      <c r="X186" s="38">
        <f t="shared" si="47"/>
        <v>1.3058120725052773</v>
      </c>
      <c r="Y186" s="38">
        <f t="shared" si="47"/>
        <v>1.284194963342883</v>
      </c>
      <c r="Z186" s="38">
        <f t="shared" si="47"/>
        <v>1.193369165733619</v>
      </c>
      <c r="AA186" s="38">
        <f t="shared" si="47"/>
        <v>1.4058822952592727</v>
      </c>
      <c r="AB186" s="38">
        <f t="shared" si="47"/>
        <v>3.5185538201593562</v>
      </c>
      <c r="AC186" s="38">
        <f t="shared" si="47"/>
        <v>1.64930765201077</v>
      </c>
    </row>
    <row r="187" spans="1:29" ht="15" customHeight="1">
      <c r="A187" s="18" t="s">
        <v>24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>
        <f t="shared" si="47"/>
        <v>1.3058120725052773</v>
      </c>
      <c r="Y187" s="38">
        <f t="shared" si="47"/>
        <v>1.26176289227641</v>
      </c>
      <c r="Z187" s="38">
        <f t="shared" si="47"/>
        <v>1.193369165733619</v>
      </c>
      <c r="AA187" s="38">
        <f t="shared" si="47"/>
        <v>1.4058822952592727</v>
      </c>
      <c r="AB187" s="38">
        <f t="shared" si="47"/>
        <v>3.5185538201593562</v>
      </c>
      <c r="AC187" s="38">
        <f t="shared" si="47"/>
        <v>1.169524505683272</v>
      </c>
    </row>
    <row r="188" spans="1:29" ht="15" customHeight="1">
      <c r="A188" s="18" t="s">
        <v>25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>
        <f aca="true" t="shared" si="48" ref="AC188:AC200">(AC23/AC$165)*100</f>
        <v>0.13488249698475932</v>
      </c>
    </row>
    <row r="189" spans="1:29" ht="15" customHeight="1">
      <c r="A189" s="18" t="s">
        <v>26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>
        <f t="shared" si="48"/>
        <v>0.3449006493427384</v>
      </c>
    </row>
    <row r="190" spans="1:29" ht="15" customHeight="1">
      <c r="A190" s="16" t="s">
        <v>15</v>
      </c>
      <c r="B190" s="38">
        <f aca="true" t="shared" si="49" ref="B190:AB190">(B25/B$165)*100</f>
        <v>1.2518690081796593</v>
      </c>
      <c r="C190" s="38">
        <f t="shared" si="49"/>
        <v>0.972910203826873</v>
      </c>
      <c r="D190" s="38">
        <f t="shared" si="49"/>
        <v>0.9246637863712744</v>
      </c>
      <c r="E190" s="38">
        <f t="shared" si="49"/>
        <v>1.362961141624105</v>
      </c>
      <c r="F190" s="38">
        <f t="shared" si="49"/>
        <v>2.1688252310424536</v>
      </c>
      <c r="G190" s="38">
        <f t="shared" si="49"/>
        <v>2.0619861991625443</v>
      </c>
      <c r="H190" s="38">
        <f t="shared" si="49"/>
        <v>1.1361351827195008</v>
      </c>
      <c r="I190" s="38">
        <f t="shared" si="49"/>
        <v>1.2345054972923537</v>
      </c>
      <c r="J190" s="38">
        <f t="shared" si="49"/>
        <v>1.005975431021821</v>
      </c>
      <c r="K190" s="38">
        <f t="shared" si="49"/>
        <v>1.574219332080531</v>
      </c>
      <c r="L190" s="38">
        <f t="shared" si="49"/>
        <v>1.5759766722144835</v>
      </c>
      <c r="M190" s="38">
        <f t="shared" si="49"/>
        <v>2.8430601448385473</v>
      </c>
      <c r="N190" s="38">
        <f t="shared" si="49"/>
        <v>1.6885186119718127</v>
      </c>
      <c r="O190" s="38">
        <f t="shared" si="49"/>
        <v>1.0843651774590255</v>
      </c>
      <c r="P190" s="38">
        <f t="shared" si="49"/>
        <v>1.5361930099417296</v>
      </c>
      <c r="Q190" s="38">
        <f t="shared" si="49"/>
        <v>5.9663743221667875</v>
      </c>
      <c r="R190" s="38">
        <f t="shared" si="49"/>
        <v>0.9718678231971228</v>
      </c>
      <c r="S190" s="38">
        <f t="shared" si="49"/>
        <v>0.6643246035582142</v>
      </c>
      <c r="T190" s="38">
        <f t="shared" si="49"/>
        <v>1.255149305433838</v>
      </c>
      <c r="U190" s="38">
        <f t="shared" si="49"/>
        <v>1.4302067472868896</v>
      </c>
      <c r="V190" s="38">
        <f t="shared" si="49"/>
        <v>1.164462665368907</v>
      </c>
      <c r="W190" s="38">
        <f t="shared" si="49"/>
        <v>1.2158582553302058</v>
      </c>
      <c r="X190" s="38">
        <f t="shared" si="49"/>
        <v>1.2623395742409365</v>
      </c>
      <c r="Y190" s="38">
        <f t="shared" si="49"/>
        <v>1.3588401822995402</v>
      </c>
      <c r="Z190" s="38">
        <f t="shared" si="49"/>
        <v>1.3180400601833362</v>
      </c>
      <c r="AA190" s="38">
        <f t="shared" si="49"/>
        <v>1.3712058858545146</v>
      </c>
      <c r="AB190" s="38">
        <f t="shared" si="49"/>
        <v>1.0262516235219172</v>
      </c>
      <c r="AC190" s="38">
        <f t="shared" si="48"/>
        <v>1.78398864563917</v>
      </c>
    </row>
    <row r="191" spans="1:29" ht="15" customHeight="1">
      <c r="A191" s="19" t="s">
        <v>27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>
        <f aca="true" t="shared" si="50" ref="X191:AB196">(X26/X$165)*100</f>
        <v>0.054787502570375894</v>
      </c>
      <c r="Y191" s="38">
        <f t="shared" si="50"/>
        <v>0.10996243124073543</v>
      </c>
      <c r="Z191" s="38">
        <f t="shared" si="50"/>
        <v>0.00840030780419252</v>
      </c>
      <c r="AA191" s="38">
        <f t="shared" si="50"/>
        <v>0.060675663896511675</v>
      </c>
      <c r="AB191" s="38">
        <f t="shared" si="50"/>
        <v>0.054503141173434876</v>
      </c>
      <c r="AC191" s="38">
        <f t="shared" si="48"/>
        <v>0.07267400070660186</v>
      </c>
    </row>
    <row r="192" spans="1:29" ht="15" customHeight="1">
      <c r="A192" s="19" t="s">
        <v>28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>
        <f t="shared" si="50"/>
        <v>1.2075520716705603</v>
      </c>
      <c r="Y192" s="38">
        <f t="shared" si="50"/>
        <v>1.248877751058805</v>
      </c>
      <c r="Z192" s="38">
        <f t="shared" si="50"/>
        <v>1.3096397523791434</v>
      </c>
      <c r="AA192" s="38">
        <f t="shared" si="50"/>
        <v>1.3105302219580028</v>
      </c>
      <c r="AB192" s="38">
        <f t="shared" si="50"/>
        <v>0.9717484823484822</v>
      </c>
      <c r="AC192" s="38">
        <f t="shared" si="48"/>
        <v>1.711314644932568</v>
      </c>
    </row>
    <row r="193" spans="1:29" ht="15" customHeight="1">
      <c r="A193" s="16" t="s">
        <v>16</v>
      </c>
      <c r="B193" s="38">
        <f aca="true" t="shared" si="51" ref="B193:W193">(B28/B$165)*100</f>
        <v>0.747603271863731</v>
      </c>
      <c r="C193" s="38">
        <f t="shared" si="51"/>
        <v>0.9342747805702101</v>
      </c>
      <c r="D193" s="38">
        <f t="shared" si="51"/>
        <v>0.918352088170788</v>
      </c>
      <c r="E193" s="38">
        <f t="shared" si="51"/>
        <v>1.114061626625713</v>
      </c>
      <c r="F193" s="38">
        <f t="shared" si="51"/>
        <v>1.4158133382597016</v>
      </c>
      <c r="G193" s="38">
        <f t="shared" si="51"/>
        <v>0.16685809374802169</v>
      </c>
      <c r="H193" s="38">
        <f t="shared" si="51"/>
        <v>0.12014103669146849</v>
      </c>
      <c r="I193" s="38">
        <f t="shared" si="51"/>
        <v>0.9210950241592023</v>
      </c>
      <c r="J193" s="38">
        <f t="shared" si="51"/>
        <v>1.680142068604569</v>
      </c>
      <c r="K193" s="38">
        <f t="shared" si="51"/>
        <v>1.9260829186208948</v>
      </c>
      <c r="L193" s="38">
        <f t="shared" si="51"/>
        <v>2.105674233563041</v>
      </c>
      <c r="M193" s="38">
        <f t="shared" si="51"/>
        <v>2.267237041566148</v>
      </c>
      <c r="N193" s="38">
        <f t="shared" si="51"/>
        <v>3.1754127705329247</v>
      </c>
      <c r="O193" s="38">
        <f t="shared" si="51"/>
        <v>2.219971664020489</v>
      </c>
      <c r="P193" s="38">
        <f t="shared" si="51"/>
        <v>1.8792945208594412</v>
      </c>
      <c r="Q193" s="38">
        <f t="shared" si="51"/>
        <v>2.1565126405250283</v>
      </c>
      <c r="R193" s="38">
        <f t="shared" si="51"/>
        <v>7.814572128511976</v>
      </c>
      <c r="S193" s="38">
        <f t="shared" si="51"/>
        <v>7.21715503964583</v>
      </c>
      <c r="T193" s="38">
        <f t="shared" si="51"/>
        <v>9.195580237853614</v>
      </c>
      <c r="U193" s="38">
        <f t="shared" si="51"/>
        <v>12.792909640565444</v>
      </c>
      <c r="V193" s="38">
        <f t="shared" si="51"/>
        <v>13.24141849682216</v>
      </c>
      <c r="W193" s="38">
        <f t="shared" si="51"/>
        <v>15.261395754581756</v>
      </c>
      <c r="X193" s="38">
        <f t="shared" si="50"/>
        <v>16.387606924302027</v>
      </c>
      <c r="Y193" s="38">
        <f t="shared" si="50"/>
        <v>16.693041326357957</v>
      </c>
      <c r="Z193" s="38">
        <f t="shared" si="50"/>
        <v>16.577164695784035</v>
      </c>
      <c r="AA193" s="38">
        <f t="shared" si="50"/>
        <v>17.51115880009484</v>
      </c>
      <c r="AB193" s="38">
        <f t="shared" si="50"/>
        <v>15.607210974505298</v>
      </c>
      <c r="AC193" s="38">
        <f t="shared" si="48"/>
        <v>14.700468428298185</v>
      </c>
    </row>
    <row r="194" spans="1:29" ht="15" customHeight="1">
      <c r="A194" s="18" t="s">
        <v>29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>
        <f t="shared" si="50"/>
        <v>12.747183711315962</v>
      </c>
      <c r="Y194" s="38">
        <f t="shared" si="50"/>
        <v>12.621621244093962</v>
      </c>
      <c r="Z194" s="38">
        <f t="shared" si="50"/>
        <v>13.310198157207115</v>
      </c>
      <c r="AA194" s="38">
        <f t="shared" si="50"/>
        <v>13.926544981790013</v>
      </c>
      <c r="AB194" s="38">
        <f t="shared" si="50"/>
        <v>11.893715473253193</v>
      </c>
      <c r="AC194" s="38">
        <f t="shared" si="48"/>
        <v>11.64421987500457</v>
      </c>
    </row>
    <row r="195" spans="1:29" ht="15" customHeight="1">
      <c r="A195" s="18" t="s">
        <v>30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>
        <f t="shared" si="50"/>
        <v>3.640423212986063</v>
      </c>
      <c r="Y195" s="38">
        <f t="shared" si="50"/>
        <v>4.0714200822639945</v>
      </c>
      <c r="Z195" s="38">
        <f t="shared" si="50"/>
        <v>3.2669665385769195</v>
      </c>
      <c r="AA195" s="38">
        <f t="shared" si="50"/>
        <v>3.5846138183048244</v>
      </c>
      <c r="AB195" s="38">
        <f t="shared" si="50"/>
        <v>3.7134955012521043</v>
      </c>
      <c r="AC195" s="38">
        <f t="shared" si="48"/>
        <v>3.0562485532936177</v>
      </c>
    </row>
    <row r="196" spans="1:29" ht="15" customHeight="1">
      <c r="A196" s="16" t="s">
        <v>17</v>
      </c>
      <c r="B196" s="38"/>
      <c r="C196" s="38"/>
      <c r="D196" s="38"/>
      <c r="E196" s="38">
        <f aca="true" t="shared" si="52" ref="E196:W196">(E31/E$165)*100</f>
        <v>0.06049203402492561</v>
      </c>
      <c r="F196" s="38">
        <f t="shared" si="52"/>
        <v>0.01358818453141809</v>
      </c>
      <c r="G196" s="38">
        <f t="shared" si="52"/>
        <v>0.028261872247293644</v>
      </c>
      <c r="H196" s="38">
        <f t="shared" si="52"/>
        <v>0.121984355846482</v>
      </c>
      <c r="I196" s="38">
        <f t="shared" si="52"/>
        <v>0.29640612192781873</v>
      </c>
      <c r="J196" s="38">
        <f t="shared" si="52"/>
        <v>0.07045169796808579</v>
      </c>
      <c r="K196" s="38">
        <f t="shared" si="52"/>
        <v>0.04886392674086471</v>
      </c>
      <c r="L196" s="38">
        <f t="shared" si="52"/>
        <v>0.40313876238678004</v>
      </c>
      <c r="M196" s="38">
        <f t="shared" si="52"/>
        <v>0.07303419274469602</v>
      </c>
      <c r="N196" s="38">
        <f t="shared" si="52"/>
        <v>0.10258518232889374</v>
      </c>
      <c r="O196" s="38">
        <f t="shared" si="52"/>
        <v>0.29808715625492804</v>
      </c>
      <c r="P196" s="38">
        <f t="shared" si="52"/>
        <v>0.23644969229923493</v>
      </c>
      <c r="Q196" s="38">
        <f t="shared" si="52"/>
        <v>0.038537351724697355</v>
      </c>
      <c r="R196" s="38">
        <f t="shared" si="52"/>
        <v>0.17886096079200564</v>
      </c>
      <c r="S196" s="38">
        <f t="shared" si="52"/>
        <v>0.24058919566586415</v>
      </c>
      <c r="T196" s="38">
        <f t="shared" si="52"/>
        <v>0.10805721057071585</v>
      </c>
      <c r="U196" s="38">
        <f t="shared" si="52"/>
        <v>0.09343330017567905</v>
      </c>
      <c r="V196" s="38">
        <f t="shared" si="52"/>
        <v>0.07012411325020708</v>
      </c>
      <c r="W196" s="38">
        <f t="shared" si="52"/>
        <v>0.06559023212987017</v>
      </c>
      <c r="X196" s="38">
        <f t="shared" si="50"/>
        <v>0.011180325185186173</v>
      </c>
      <c r="Y196" s="38">
        <f t="shared" si="50"/>
        <v>0.1776175808587991</v>
      </c>
      <c r="Z196" s="38">
        <f t="shared" si="50"/>
        <v>0.2088330003546651</v>
      </c>
      <c r="AA196" s="38">
        <f t="shared" si="50"/>
        <v>0.24840281318677754</v>
      </c>
      <c r="AB196" s="38">
        <f t="shared" si="50"/>
        <v>0.1715332681376198</v>
      </c>
      <c r="AC196" s="38">
        <f t="shared" si="48"/>
        <v>0.13348793294592057</v>
      </c>
    </row>
    <row r="197" spans="1:29" ht="15" customHeight="1">
      <c r="A197" s="16" t="s">
        <v>13</v>
      </c>
      <c r="B197" s="38">
        <f aca="true" t="shared" si="53" ref="B197:S198">(B32/B$165)*100</f>
        <v>0.01759066522032308</v>
      </c>
      <c r="C197" s="38">
        <f t="shared" si="53"/>
        <v>0.015805400423180245</v>
      </c>
      <c r="D197" s="38">
        <f t="shared" si="53"/>
        <v>0.035766289802756916</v>
      </c>
      <c r="E197" s="38">
        <f t="shared" si="53"/>
        <v>0.08065604536656747</v>
      </c>
      <c r="F197" s="38">
        <f t="shared" si="53"/>
        <v>0.642419168679822</v>
      </c>
      <c r="G197" s="38">
        <f t="shared" si="53"/>
        <v>0.19353730114946688</v>
      </c>
      <c r="H197" s="38">
        <f t="shared" si="53"/>
        <v>0.10832210799167602</v>
      </c>
      <c r="I197" s="38">
        <f t="shared" si="53"/>
        <v>0</v>
      </c>
      <c r="J197" s="38">
        <f t="shared" si="53"/>
        <v>0.008304571831282323</v>
      </c>
      <c r="K197" s="38">
        <f t="shared" si="53"/>
        <v>0.014035243108555145</v>
      </c>
      <c r="L197" s="38">
        <f t="shared" si="53"/>
        <v>0.00915550229346018</v>
      </c>
      <c r="M197" s="38">
        <f t="shared" si="53"/>
        <v>0.03916178756587177</v>
      </c>
      <c r="N197" s="38">
        <f t="shared" si="53"/>
        <v>0.0098990022314487</v>
      </c>
      <c r="O197" s="38">
        <f t="shared" si="53"/>
        <v>0.002776215941300268</v>
      </c>
      <c r="P197" s="38">
        <f t="shared" si="53"/>
        <v>0.005288406625870297</v>
      </c>
      <c r="Q197" s="38">
        <f t="shared" si="53"/>
        <v>0.005508343245427426</v>
      </c>
      <c r="R197" s="38">
        <f t="shared" si="53"/>
        <v>0.005887809939400333</v>
      </c>
      <c r="S197" s="38">
        <f t="shared" si="53"/>
        <v>0.006648717736195179</v>
      </c>
      <c r="T197" s="38"/>
      <c r="U197" s="38">
        <f>(U32/U$165)*100</f>
        <v>0.27419078028982724</v>
      </c>
      <c r="V197" s="38">
        <f>(V32/V$165)*100</f>
        <v>0.018072187287200475</v>
      </c>
      <c r="W197" s="38">
        <f>(W32/W$165)*100</f>
        <v>0.05738462870965484</v>
      </c>
      <c r="X197" s="38"/>
      <c r="Y197" s="38"/>
      <c r="Z197" s="38"/>
      <c r="AA197" s="38"/>
      <c r="AB197" s="38">
        <f>(AB32/AB$165)*100</f>
        <v>0.47455989418323924</v>
      </c>
      <c r="AC197" s="38">
        <f t="shared" si="48"/>
        <v>0</v>
      </c>
    </row>
    <row r="198" spans="1:29" ht="15" customHeight="1">
      <c r="A198" s="16" t="s">
        <v>10</v>
      </c>
      <c r="B198" s="38"/>
      <c r="C198" s="38"/>
      <c r="D198" s="38"/>
      <c r="E198" s="38"/>
      <c r="F198" s="38">
        <f t="shared" si="53"/>
        <v>0.4185915734817406</v>
      </c>
      <c r="G198" s="38">
        <f t="shared" si="53"/>
        <v>1.208929847250233</v>
      </c>
      <c r="H198" s="38">
        <f t="shared" si="53"/>
        <v>0.8915158877953555</v>
      </c>
      <c r="I198" s="38">
        <f t="shared" si="53"/>
        <v>0.3153865139460036</v>
      </c>
      <c r="J198" s="38">
        <f t="shared" si="53"/>
        <v>0.21581911299674844</v>
      </c>
      <c r="K198" s="38">
        <f t="shared" si="53"/>
        <v>0.05824814030038437</v>
      </c>
      <c r="L198" s="38">
        <f t="shared" si="53"/>
        <v>0.011994200395893813</v>
      </c>
      <c r="M198" s="38">
        <f t="shared" si="53"/>
        <v>0.1445071723769562</v>
      </c>
      <c r="N198" s="38">
        <f t="shared" si="53"/>
        <v>0.1872438133530744</v>
      </c>
      <c r="O198" s="38">
        <f t="shared" si="53"/>
        <v>0.06882745023245906</v>
      </c>
      <c r="P198" s="38">
        <f t="shared" si="53"/>
        <v>0.10835062192896198</v>
      </c>
      <c r="Q198" s="38">
        <f t="shared" si="53"/>
        <v>0.05650086600277915</v>
      </c>
      <c r="R198" s="38"/>
      <c r="S198" s="38"/>
      <c r="T198" s="38">
        <f>(T33/T$165)*100</f>
        <v>0.39584803763634535</v>
      </c>
      <c r="U198" s="38">
        <f>(U33/U$165)*100</f>
        <v>0.0469266324394532</v>
      </c>
      <c r="V198" s="38"/>
      <c r="W198" s="38"/>
      <c r="X198" s="38"/>
      <c r="Y198" s="38"/>
      <c r="Z198" s="38"/>
      <c r="AA198" s="38"/>
      <c r="AB198" s="38"/>
      <c r="AC198" s="38">
        <f t="shared" si="48"/>
        <v>0</v>
      </c>
    </row>
    <row r="199" spans="1:29" ht="15" customHeight="1">
      <c r="A199" s="16" t="s">
        <v>22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>
        <f>(T34/T$165)*100</f>
        <v>2.2163244494793157</v>
      </c>
      <c r="U199" s="38"/>
      <c r="V199" s="38"/>
      <c r="W199" s="38">
        <f>(W34/W$165)*100</f>
        <v>0.6924987257783278</v>
      </c>
      <c r="X199" s="38">
        <f>(X34/X$165)*100</f>
        <v>0.052728667214124184</v>
      </c>
      <c r="Y199" s="38"/>
      <c r="Z199" s="38"/>
      <c r="AA199" s="38">
        <f>(AA34/AA$165)*100</f>
        <v>0.1338978817380174</v>
      </c>
      <c r="AB199" s="38">
        <f>(AB34/AB$165)*100</f>
        <v>0.13645212855021316</v>
      </c>
      <c r="AC199" s="38">
        <f t="shared" si="48"/>
        <v>0.11395782317897739</v>
      </c>
    </row>
    <row r="200" spans="1:29" ht="15" customHeight="1">
      <c r="A200" s="16" t="s">
        <v>23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>
        <f>(V35/V$165)*100</f>
        <v>0.13896491578900902</v>
      </c>
      <c r="W200" s="38"/>
      <c r="X200" s="38"/>
      <c r="Y200" s="38"/>
      <c r="Z200" s="38"/>
      <c r="AA200" s="38"/>
      <c r="AB200" s="38"/>
      <c r="AC200" s="38">
        <f t="shared" si="48"/>
        <v>0</v>
      </c>
    </row>
    <row r="201" spans="1:29" ht="1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9" s="24" customFormat="1" ht="15" customHeight="1">
      <c r="A202" s="25" t="s">
        <v>31</v>
      </c>
      <c r="AC202" s="24" t="s">
        <v>34</v>
      </c>
    </row>
    <row r="203" ht="15" customHeight="1">
      <c r="A203" s="25" t="s">
        <v>39</v>
      </c>
    </row>
    <row r="204" spans="20:29" ht="15" customHeight="1">
      <c r="T204" s="2"/>
      <c r="U204" s="2"/>
      <c r="V204" s="20"/>
      <c r="W204" s="20"/>
      <c r="X204" s="20"/>
      <c r="Y204" s="20"/>
      <c r="Z204" s="20"/>
      <c r="AA204" s="20"/>
      <c r="AB204" s="20"/>
      <c r="AC204" s="20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</sheetData>
  <mergeCells count="10">
    <mergeCell ref="A167:AC167"/>
    <mergeCell ref="A168:AC168"/>
    <mergeCell ref="A84:AC84"/>
    <mergeCell ref="A85:AC85"/>
    <mergeCell ref="A126:AC126"/>
    <mergeCell ref="A127:AC127"/>
    <mergeCell ref="A2:AC2"/>
    <mergeCell ref="A3:AC3"/>
    <mergeCell ref="A43:AC43"/>
    <mergeCell ref="A44:AC4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2009-08-28T20:38:26Z</dcterms:created>
  <dcterms:modified xsi:type="dcterms:W3CDTF">2009-09-01T16:55:16Z</dcterms:modified>
  <cp:category/>
  <cp:version/>
  <cp:contentType/>
  <cp:contentStatus/>
</cp:coreProperties>
</file>